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5.55\fileserver\GPG\Programas e Projetos\Prestação de Contas 2020\"/>
    </mc:Choice>
  </mc:AlternateContent>
  <bookViews>
    <workbookView xWindow="0" yWindow="0" windowWidth="12825" windowHeight="6435" tabRatio="955" activeTab="2"/>
  </bookViews>
  <sheets>
    <sheet name="Dados - Crea" sheetId="12" r:id="rId1"/>
    <sheet name="Dados - Confea" sheetId="20" r:id="rId2"/>
    <sheet name="Indicadores RG 2020" sheetId="19" r:id="rId3"/>
  </sheets>
  <definedNames>
    <definedName name="_xlnm._FilterDatabase" localSheetId="1" hidden="1">'Dados - Confea'!$A$2:$D$79</definedName>
    <definedName name="_xlnm._FilterDatabase" localSheetId="0" hidden="1">'Dados - Crea'!$A$2:$G$363</definedName>
    <definedName name="_xlnm._FilterDatabase" localSheetId="2" hidden="1">'Indicadores RG 2020'!$A$1:$J$62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9" l="1"/>
  <c r="F23" i="19" l="1"/>
  <c r="F21" i="19"/>
  <c r="F44" i="19" l="1"/>
  <c r="F43" i="19"/>
  <c r="F42" i="19"/>
  <c r="F38" i="19"/>
  <c r="F37" i="19"/>
  <c r="F36" i="19"/>
  <c r="F32" i="19"/>
  <c r="F31" i="19"/>
  <c r="F30" i="19"/>
  <c r="F26" i="19"/>
  <c r="F25" i="19"/>
  <c r="F2" i="19" l="1"/>
  <c r="F29" i="19"/>
  <c r="F28" i="19"/>
  <c r="F27" i="19"/>
  <c r="F41" i="19" l="1"/>
  <c r="F40" i="19"/>
  <c r="F39" i="19"/>
  <c r="F33" i="19"/>
  <c r="F35" i="19"/>
  <c r="F34" i="19"/>
  <c r="F56" i="19" l="1"/>
  <c r="F62" i="19"/>
  <c r="F61" i="19"/>
  <c r="F60" i="19"/>
  <c r="F59" i="19"/>
  <c r="F58" i="19"/>
  <c r="F57" i="19"/>
  <c r="F55" i="19"/>
  <c r="F54" i="19"/>
  <c r="F53" i="19"/>
  <c r="F52" i="19"/>
  <c r="F51" i="19"/>
  <c r="F49" i="19"/>
  <c r="F47" i="19"/>
  <c r="F50" i="19"/>
  <c r="F48" i="19"/>
  <c r="F46" i="19"/>
  <c r="F45" i="19"/>
  <c r="F22" i="19"/>
  <c r="F20" i="19"/>
  <c r="F19" i="19"/>
  <c r="F18" i="19"/>
  <c r="F17" i="19" l="1"/>
  <c r="F15" i="19"/>
  <c r="F16" i="19"/>
  <c r="F14" i="19"/>
  <c r="F13" i="19"/>
  <c r="F10" i="19"/>
  <c r="F9" i="19"/>
  <c r="F7" i="19"/>
  <c r="F8" i="19"/>
  <c r="F12" i="19"/>
  <c r="F11" i="19"/>
  <c r="F6" i="19"/>
  <c r="F4" i="19"/>
  <c r="F5" i="19"/>
  <c r="F3" i="19" l="1"/>
</calcChain>
</file>

<file path=xl/sharedStrings.xml><?xml version="1.0" encoding="utf-8"?>
<sst xmlns="http://schemas.openxmlformats.org/spreadsheetml/2006/main" count="2201" uniqueCount="691">
  <si>
    <t>DESPESA TOTAL POR EXERCÍCIO (R$)</t>
  </si>
  <si>
    <t xml:space="preserve">Despesa com telefonia móvel institucional utilizada pelos fiscais </t>
  </si>
  <si>
    <t>Despesa com manutenção, seguro, estacionamento e pedágio dos veículos</t>
  </si>
  <si>
    <t xml:space="preserve">Despesa com seguro, calibração e manutenção de equipamentos </t>
  </si>
  <si>
    <t>Nº de municípios fiscalizados</t>
  </si>
  <si>
    <t>Nº de km rodados pelos fiscais</t>
  </si>
  <si>
    <t>Nº de censuras públicas aplicadas a profissionais</t>
  </si>
  <si>
    <t>Nº de profissionais com registro ativo - Agrimensura</t>
  </si>
  <si>
    <t>Nº de profissionais com registro ativo - Agronomia</t>
  </si>
  <si>
    <t>Nº de profissionais com registro ativo - Eletricista</t>
  </si>
  <si>
    <t>Nº de profissionais com registro ativo - Geologia e Minas</t>
  </si>
  <si>
    <t>Nº de profissionais com registro ativo - Mecânica e Metalúrgica</t>
  </si>
  <si>
    <t>Nº de profissionais com registro ativo - Química</t>
  </si>
  <si>
    <t>Nº de profissionais com registro ativo - Especial (Seg. Trabalho)</t>
  </si>
  <si>
    <t>Nº de autos de infração - Agrimensura</t>
  </si>
  <si>
    <t>Nº de autos de infração - Agronomia</t>
  </si>
  <si>
    <t>Nº de autos de infração - Civil</t>
  </si>
  <si>
    <t>Nº de autos de infração - Eletricista</t>
  </si>
  <si>
    <t>Nº de autos de infração - Geologia e Minas</t>
  </si>
  <si>
    <t>Nº de autos de infração - Mecânica e Metalúrgica</t>
  </si>
  <si>
    <t>Nº de autos de infração - Química</t>
  </si>
  <si>
    <t>Nº de autos de infração - Especial (Seg. Trabalho)</t>
  </si>
  <si>
    <t>Nº de ARTs - Agrimensura</t>
  </si>
  <si>
    <t>Nº de ARTs - Agronomia</t>
  </si>
  <si>
    <t>Nº de ARTs - Civil</t>
  </si>
  <si>
    <t>Nº de ARTs - Eletricista</t>
  </si>
  <si>
    <t>Nº de ARTs - Mecânica e Metalúrgica</t>
  </si>
  <si>
    <t>Nº de ARTs - Geologia e Minas</t>
  </si>
  <si>
    <t>Nº de ARTs - Química</t>
  </si>
  <si>
    <t>Nº de ARTs - Especial (Seg. Trabalho)</t>
  </si>
  <si>
    <t>Nº de processos referentes a exercício ilegal encaminhados ao Ministério Público</t>
  </si>
  <si>
    <t>Nº de inspetores</t>
  </si>
  <si>
    <t>Nº de inspetorias</t>
  </si>
  <si>
    <t>Nº de conselheiros regionais titulares</t>
  </si>
  <si>
    <t>Nº de profissionais com registro ativo no Crea (total)</t>
  </si>
  <si>
    <t>Nº de profissionais com visto ativo no Crea (total)</t>
  </si>
  <si>
    <t>Nº de empresas com registro ativo no Crea (total)</t>
  </si>
  <si>
    <t>Nº de empresas com visto ativo no Crea (total)</t>
  </si>
  <si>
    <t>Nº de entidades de classe com representação no Plenário</t>
  </si>
  <si>
    <t>Nº de instituições de ensino com representação no Plenário</t>
  </si>
  <si>
    <t>Nº de advertências reservadas aplicadas a profissionais</t>
  </si>
  <si>
    <t>GOVERNANÇA E GESTÃO CORPORATIVA</t>
  </si>
  <si>
    <t>Nº de agentes fiscais atuando diretamente nas atividades da fiscalização</t>
  </si>
  <si>
    <t>Nº de suspensões de registro aplicados a profissionais</t>
  </si>
  <si>
    <t>Nº de suspensões de registro aplicados a empresas</t>
  </si>
  <si>
    <t>Nº de profissionais com registro ativo inadimplentes no Crea (total)</t>
  </si>
  <si>
    <t>Nº de empresas com registro ativo inadimplentes no Crea (total)</t>
  </si>
  <si>
    <t>Nº de profissionais com registro ativo - Civil</t>
  </si>
  <si>
    <t>Nº de profissionais com registro ativo no Crea  (total)</t>
  </si>
  <si>
    <t>Nº de profissionais com visto ativo no Crea  (total)</t>
  </si>
  <si>
    <t>Nº de profissionais com registro ativo inadimplentes no Crea  (total)</t>
  </si>
  <si>
    <t>CAPACITAÇÃO</t>
  </si>
  <si>
    <t>Nº de multas aplicadas a profissionais (registrados e vistados)</t>
  </si>
  <si>
    <t>Nº de multas aplicadas a empresas (registradas e vistadas)</t>
  </si>
  <si>
    <t>Nº de profissionais (registrados e vistados) que registram ARTs</t>
  </si>
  <si>
    <t>em 31/12/2019</t>
  </si>
  <si>
    <t>%</t>
  </si>
  <si>
    <t>Valor médio da ART</t>
  </si>
  <si>
    <t>Média de fiscalizações diárias realizadas</t>
  </si>
  <si>
    <t>R$</t>
  </si>
  <si>
    <t xml:space="preserve">ARTs </t>
  </si>
  <si>
    <t>DEFINIÇÃO/CONCEITO</t>
  </si>
  <si>
    <t>RECORTE TEMPORAL DA COLETA</t>
  </si>
  <si>
    <t>Nº de postos avançados, escritórios e outros</t>
  </si>
  <si>
    <t>em 31/12/2020</t>
  </si>
  <si>
    <t>Contabilizar apenas inspetores</t>
  </si>
  <si>
    <t>Contabilizar apenas os veículos usados efetivamente nas atividades de fiscalização.</t>
  </si>
  <si>
    <t>no exercício 2020</t>
  </si>
  <si>
    <t>Nº de profissionais com registro ativo em 31/12/2019</t>
  </si>
  <si>
    <t>Nº de novos registros de profissionais no exercício 2020</t>
  </si>
  <si>
    <t>Nº de novos registros de empresa no exercício 2020</t>
  </si>
  <si>
    <t>Nº de cancelamentos de registro aplicados a profissionais por falta de pagamento de anuidade</t>
  </si>
  <si>
    <t>Nº de profissionais com registro interrompido no Crea  (total)</t>
  </si>
  <si>
    <t>Nº de empresas com registro interrompido no Crea  (total)</t>
  </si>
  <si>
    <t>No caso da impossibilidade de individualizar o valor, deverá ser adotado o critério de rateio. Sugerimos que esse critério seja o % do nº de funcionários lotados na área de fiscalização sobre o total de empregados do Crea</t>
  </si>
  <si>
    <t>No caso da impossibilidade de individualizar o valor, deverá ser adotado o critério de rateio. Sugerimos que esse critério seja o % do nº de empregados lotados na área de fiscalização sobre o total de empregados do Crea</t>
  </si>
  <si>
    <t>No caso da impossibilidade de individualizar o valor, deverá ser adotado o critério de rateio. Sugerimos que esse critério seja o % do nº de empregados lotados nas áreas de fiscalização sobre o total de empregados do Crea</t>
  </si>
  <si>
    <t>Nº de autos de infração à legislação arquivados por excesso de exação</t>
  </si>
  <si>
    <t>Nº de autos de infração à legislação arquivados por prescrição</t>
  </si>
  <si>
    <t>Nº de autos de infração à legislação arquivados por outros motivos</t>
  </si>
  <si>
    <t>Nº de denúncias éticas acatadas pela Câmara Especializada</t>
  </si>
  <si>
    <t>Nº total de autos de infração à alínea "a" do art. 6º da Lei 5.194/1966 julgados</t>
  </si>
  <si>
    <t>Nº total de autos de infração à alínea "b" do art. 6º da Lei 5.194/1966 julgados</t>
  </si>
  <si>
    <t>Nº total de autos de infração à alínea "c" do art. 6º da Lei 5.194/1966 julgados</t>
  </si>
  <si>
    <t>Nº total de autos de infração à alínea "e" do art. 6º da Lei 5.194/1966 julgados</t>
  </si>
  <si>
    <t>Nº de profissionais com registro ativo sem Registro Nacional Profissional (RNP)</t>
  </si>
  <si>
    <t>REGISTRO DE EMPRESAS (Resolução 1.121/2019)</t>
  </si>
  <si>
    <t>Nº de empresas com registro ativo em 31/12/2019</t>
  </si>
  <si>
    <t>Nº de profissionais que compõe o QT da empresa (registrada ou vistada)</t>
  </si>
  <si>
    <t>Nº de profissionais que atuam como RT na empresa (registrada ou vistada)</t>
  </si>
  <si>
    <t>Nº de profissionais (registrados e vistados) que requerem emissão de CATs</t>
  </si>
  <si>
    <t>Nº de ARTs Obras/Serviço registradas (total)</t>
  </si>
  <si>
    <t>Nº de ARTs Múltipla registradas (total)</t>
  </si>
  <si>
    <t>Nº de ARTs Cargo/Função registradas (total)</t>
  </si>
  <si>
    <t>Nº de ARTs Obra e Serviço registradas - Inicial</t>
  </si>
  <si>
    <t>Nº de ARTs Obra e Serviço registradas - Substituição</t>
  </si>
  <si>
    <t>Nº de ARTs Obra e Serviço registradas - Complementar</t>
  </si>
  <si>
    <t>Nº de CATs emitidas com registro de atestado</t>
  </si>
  <si>
    <t>Nº de CATs emitidas sem registro de atestado</t>
  </si>
  <si>
    <t>Nº de denúncias éticas arquivadas por prescrição</t>
  </si>
  <si>
    <t>Nº de denúncias éticas arquivadas por outros motivos</t>
  </si>
  <si>
    <t>Nº de denúncias éticas acatadas - Agrimensura</t>
  </si>
  <si>
    <t>Nº de denúncias éticas acatadas - Agronomia</t>
  </si>
  <si>
    <t>Nº de denúncias éticas acatadas - Civil</t>
  </si>
  <si>
    <t>Nº de denúncias éticas acatadas - Eletricista</t>
  </si>
  <si>
    <t>Nº de denúncias éticas acatadas - Geologia e Minas</t>
  </si>
  <si>
    <t>Nº de denúncias éticas acatadas - Mecânica e Metalúrgica</t>
  </si>
  <si>
    <t>Nº de denúncias éticas acatadas - Química</t>
  </si>
  <si>
    <t>Nº de denúncias éticas acatadas - Especial (Seg. Trabalho)</t>
  </si>
  <si>
    <t>Nº de empregados atuando no planejamento e gestão da fiscalização (efetivos e comissionados)</t>
  </si>
  <si>
    <t>DADO</t>
  </si>
  <si>
    <t>Informar as situações que determinam o uso desta classificação</t>
  </si>
  <si>
    <t>Nº total de autos de infração ao art. 14 da Lei 5.194/1966 julgados</t>
  </si>
  <si>
    <t>Nº total de autos de infração ao art. 16 da Lei 5.194/1966 julgados</t>
  </si>
  <si>
    <t>Nº total de autos de infração ao art. 55 da Lei 5.194/1966 julgados</t>
  </si>
  <si>
    <t>Nº total de autos de infração ao art. 58 da Lei 5.194/1966 julgados</t>
  </si>
  <si>
    <t>Nº total de autos de infração ao art. 59 da Lei 5.194/1966 julgados</t>
  </si>
  <si>
    <t>Nº total de autos de infração ao parág único do art. 64 da Lei 5.194/1966 julgados</t>
  </si>
  <si>
    <t>Nº total de autos de infração ao art. 67 da Lei 5.194/1966 julgados</t>
  </si>
  <si>
    <t>Nº total de autos de infração ao art. 82 da Lei 5.194/1966 julgados</t>
  </si>
  <si>
    <t>Nº total de autos de infração ao art. 1º da Lei 6.496/1977 julgados</t>
  </si>
  <si>
    <t>Nº de autos de infração à alínea "a" do art. 6º da Lei 5.194/1966 lavrados</t>
  </si>
  <si>
    <t>Nº de autos de infração à alínea "b" do art. 6º da Lei 5.194/1966 lavrados</t>
  </si>
  <si>
    <t>Nº de autos de infração à alínea "c" do art. 6º da Lei 5.194/1966 lavrados</t>
  </si>
  <si>
    <t>Nº de autos de infração à alínea "e" do art. 6º da Lei 5.194/1966 lavrados</t>
  </si>
  <si>
    <t>Nº de autos de infração ao art. 14 da Lei 5.194/1966 lavrados</t>
  </si>
  <si>
    <t>Nº de autos de infração ao art. 16 da Lei 5.194/1966 lavrados</t>
  </si>
  <si>
    <t>Nº de autos de infração ao art. 55 da Lei 5.194/1966 lavrados</t>
  </si>
  <si>
    <t>Nº de autos de infração ao art. 58 da Lei 5.194/1966 lavrados</t>
  </si>
  <si>
    <t>Nº de autos de infração ao art. 59 da Lei 5.194/1966 lavrados</t>
  </si>
  <si>
    <t>Nº de autos de infração ao art. 67 da Lei 5.194/1966 lavrados</t>
  </si>
  <si>
    <t>Nº de autos de infração ao art. 82 da Lei 5.194/1966 lavrados</t>
  </si>
  <si>
    <t>Nº de autos de infração ao art. 1º da Lei 6.496/1977 lavrados</t>
  </si>
  <si>
    <t>Contabilizar anuidades do próprio exercício e de anos anteriores, recebidas no exercício 2020, considerando multas, juros e correção.
Valor contabilizado pelo Crea, descontada a cota-parte do Confea/Mutua</t>
  </si>
  <si>
    <t>Valor contabilizado pelo Crea, descontada a cota-parte do Confea/Mutua</t>
  </si>
  <si>
    <t>Excluído investimento para aquisição de equipamentos, telefones e veículos</t>
  </si>
  <si>
    <t>Somatório de valor arrecadado nas Faixas 1, 2 e 3 de ART de Obra e Serviço 
Valor contabilizado pelo Crea, descontada a cota-parte do Confea/Mutua</t>
  </si>
  <si>
    <t>Somatório de valores das Faixas 1 a 8 de ART Múltipla, incluindo os valores das taxas de registro de ART de emissão de receituário. 
Valor contabilizado pelo Crea, descontada a cota-parte do Confea/Mutua</t>
  </si>
  <si>
    <t>Contabilizar empregados que atuam em atividades finalísticas no Crea, exceto a de fiscalização.
Considerar assessoria técnica a função de instrução dos processos que são encaminhados para análise das câmaras especializadas e do Plenário (por exemplo: infração, registro de entidades, composição do Crea, registro de profissional e ART)</t>
  </si>
  <si>
    <t>Despesa com combustível de veículos da fiscalização</t>
  </si>
  <si>
    <t>Despesa com verbas indenizatórias a inspetores (diárias, AT, jetons e outros)</t>
  </si>
  <si>
    <t>Despesa com capacitação de empregados do atendimento, registro, acervo e assessoria técnica</t>
  </si>
  <si>
    <t>Despesa com salário, encargos e benefícios a empregados do atendimento, registro, acervo e assessoria técnica</t>
  </si>
  <si>
    <t>Despesa com salário, encargos e benefícios a gestor e empregados do setor de fiscalização (exceto fiscais)</t>
  </si>
  <si>
    <t>Despesa com salário, encargos e benefícios a agentes fiscais</t>
  </si>
  <si>
    <t>Despesa com verbas indenizatórias a fiscais (diárias, AT e outros)</t>
  </si>
  <si>
    <t>Contabilizar todas as empresas que atuavam no Crea em regime de visto em 31/12/2020</t>
  </si>
  <si>
    <t xml:space="preserve">Profissionais vinculados como Responsável Técnico (RT) às empresas registradas e vistadas em situação ativa </t>
  </si>
  <si>
    <t>JULGAMENTO 2ª INSTÂNCIA POR MODALIDADE - INFRAÇÃO AO CÓDIGO DE ÉTICA</t>
  </si>
  <si>
    <t xml:space="preserve">JULGAMENTO 2ª INSTÂNCIA POR MODALIDADE - INFRAÇÃO AO ART. 75 DA LEI 5.194/1966 </t>
  </si>
  <si>
    <t xml:space="preserve">JULGAMENTO 2ª INSTÂNCIA POR MODALIDADE - INFRAÇÃO À LEGISLAÇÃO PROFISSIONAL </t>
  </si>
  <si>
    <t>Nº de autos de infração à legislação arquivados por erro de capitulação</t>
  </si>
  <si>
    <t>Nº de autos de infração à legislação arquivados por insuficiência de descrição dos fatos</t>
  </si>
  <si>
    <t>Todos os demais autos de infração à legislação arquivados que não se enquadrem nas demais definições, incluindo erros administrativos</t>
  </si>
  <si>
    <t>Todos as demais denúncias éticas arquivadas que não se enquadrem nas demais definições</t>
  </si>
  <si>
    <t>JULGAMENTO 2ª INSTÂNCIA - TOTAIS</t>
  </si>
  <si>
    <t xml:space="preserve">Nº de denúncias éticas acatadas - Outros </t>
  </si>
  <si>
    <t>JULGAMENTO 1ª INSTÂNCIA - TOTAIS</t>
  </si>
  <si>
    <t xml:space="preserve">JULGAMENTO 1ª INSTÂNCIA POR MODALIDADE - INFRAÇÃO À LEGISLAÇÃO PROFISSIONAL </t>
  </si>
  <si>
    <t xml:space="preserve">JULGAMENTO 1ª INSTÂNCIA POR MODALIDADE - INFRAÇÃO AO ART. 75 DA LEI 5.194/1966 </t>
  </si>
  <si>
    <t>JULGAMENTO 1ª INSTÂNCIA POR MODALIDADE - INFRAÇÃO AO CÓDIGO DE ÉTICA</t>
  </si>
  <si>
    <t>Nº de multas aplicadas leigos (pessoa física e jurídica)</t>
  </si>
  <si>
    <t>SIM</t>
  </si>
  <si>
    <t>Nº de empregados atuando no atendimento, registro, acervo e assessoria técnica (efetivos e comissionados)</t>
  </si>
  <si>
    <t>Profissionais que ainda não foram recadastrados e não possuem o RNP e, portanto, encontram-se fora da base nacional (SIC)</t>
  </si>
  <si>
    <t>Contabilizar o profissional (graduação, tecnólogo e técnico) em todas as modalidades em que tiver título, conforme agrupamento da Tabela de Títulos de Profissional.</t>
  </si>
  <si>
    <t>Contabilizar todos os profissionais que atuavam no Crea em regime de visto em 31/12/2020</t>
  </si>
  <si>
    <t>Contabilizar todos os profissionais que se encontravam com o registro interrompido no Crea em 31/12/2020</t>
  </si>
  <si>
    <t>Contabilizar todas as empresas que se encontravam com o registro interrompido no Crea em 31/12/2020</t>
  </si>
  <si>
    <t>REGISTRO DE ARTs E CATs (Resolução 1.025/2009 e DN 113/2018)</t>
  </si>
  <si>
    <t>Contabilizar as ARTs de registro de emissão de receituário</t>
  </si>
  <si>
    <t>ARTs POR MODALIDADE  (Resolução 1.025/2009 e Resolução 473/2002)</t>
  </si>
  <si>
    <t xml:space="preserve"> FISCALIZAÇÃO PROFISSIONAL (DN 95/2012 e Resolução 1.090/2017)</t>
  </si>
  <si>
    <t>Nº de autos de infração ao parágrafo único do art. 64 da Lei 5.194/1966 lavrados</t>
  </si>
  <si>
    <t xml:space="preserve">Contabilizar as infrações de acordo com o encaminhamento realizado pelo Crea, observado agrupamento da Tabela de Títulos de Profissional.  </t>
  </si>
  <si>
    <t>JULGAMENTO 1ª INSTÂNCIA - CAPITULAÇÃO DA AUTUAÇÃO</t>
  </si>
  <si>
    <t>Nº de denúncias ao art. 75 da Lei 5.194/1966 acatadas pela Câmara Especializada</t>
  </si>
  <si>
    <t>Contabilizar as infrações que tiveram decisão da Câmara Especializada (com ou sem êxito na execução da autuação)</t>
  </si>
  <si>
    <t>Contabilizar o profissional registrado no Sistema sem visto no Crea</t>
  </si>
  <si>
    <t>Contabilizar a empresa registrada no Sistema sem visto no Crea</t>
  </si>
  <si>
    <t>Nº de cancelamentos de registro aplicados a profissionais por infração ao art. 75 da Lei 5.194/1966</t>
  </si>
  <si>
    <t xml:space="preserve">Considerar apenas a penalidades aplicadas por infração ao art. 75 da Lei 5.194/1966. 
Não considerar os dados referentes às situações de interrupção de registro (a pedido do profissional) e de cancelamentos de ofício por parte dos Creas (por inadimplência superior a dois anos). </t>
  </si>
  <si>
    <t>Nº de cancelamentos de registro aplicados a empresas por falta de pagamento de anuidade</t>
  </si>
  <si>
    <t xml:space="preserve">Considerar apenas os cancelamentos de registro de ofício por parte dos Creas, por inadimplência superior a dois anos. </t>
  </si>
  <si>
    <t>Autos de infração à legislação arquivados por erro na caracterização da conduta infratora</t>
  </si>
  <si>
    <t>Denúncias ao art. 75 da Lei 5.194/1966 arquivadas por falta de motivação, apresentando como consequência a absolvição do réu (sem aplicação de penalidade)</t>
  </si>
  <si>
    <t>Todos as demais denúncias ao art. 75 da Lei 5.194/1966 arquivadas que não se enquadrem nas demais definições</t>
  </si>
  <si>
    <t>Nº de denúncias acatadas - Civil</t>
  </si>
  <si>
    <t>Nº de denúncias acatadas - Agrimensura</t>
  </si>
  <si>
    <t>Nº de denúncias acatadas - Agronomia</t>
  </si>
  <si>
    <t>Nº de denúncias acatadas - Eletricista</t>
  </si>
  <si>
    <t>Nº de denúncias acatadas - Geologia e Minas</t>
  </si>
  <si>
    <t>Nº de denúncias acatadas - Mecânica e Metalúrgica</t>
  </si>
  <si>
    <t>Nº de denúncias acatadas - Química</t>
  </si>
  <si>
    <t>Nº de denúncias acatadas - Especial (Seg. Trabalho)</t>
  </si>
  <si>
    <t>Contabilizar as infrações que tiveram decisão do Plenário (com ou sem êxito na execução da autuação)</t>
  </si>
  <si>
    <t>JULGAMENTO 2ª INSTÂNCIA - CAPITULAÇÃO DA AUTUAÇÃO</t>
  </si>
  <si>
    <t>Penalidade decorrente do julgamento de nova reincidência, conforme  art. 74 da Lei 5.194/1966 e Resolução 1008/2004</t>
  </si>
  <si>
    <t>Nº de denúncias ao art. 75 da Lei 5.194/1966 arquivados por prescrição</t>
  </si>
  <si>
    <t>Nº de denúncias ao art. 75 da Lei 5.194/1966 arquivados por outros motivos</t>
  </si>
  <si>
    <t>Nº de autos de infração à legislação devolvidos para instrução ou restabelecimento da normalidade processual</t>
  </si>
  <si>
    <t>Nº de denúncias éticas devolvidas para instrução ou restabelecimento da normalidade processual</t>
  </si>
  <si>
    <t>Nº de denúncias ao art. 75 da Lei 5.194/1966  devolvidas para instrução ou restabelecimento da normalidade processual</t>
  </si>
  <si>
    <t>Denúncias éticas devolvidas à Câmara Especializada para restabelecimento à normalidade ou ao setor de fiscalização para instrução, no caso de identificação de erros sanáveis.</t>
  </si>
  <si>
    <t>Contabilizar empregados que atuam tão-somente  na linha de frente da fiscalização, na averiguação das condutas.</t>
  </si>
  <si>
    <t>Contabilizar empregados que atuam nas demais funções de caráter gerencial, de supervisão ou de assistência administrativa à fiscalização (independentemente do cargo)</t>
  </si>
  <si>
    <t>Não contabilizar estagiários e menores-aprendizes</t>
  </si>
  <si>
    <t>Não contabilizar despesas com estagiários e menores-aprendizes</t>
  </si>
  <si>
    <t>Opcional</t>
  </si>
  <si>
    <t>DENÚNCIAS AO ART. 75 DA LEI 5.194/1966 ACATADAS POR MODALIDADE</t>
  </si>
  <si>
    <t xml:space="preserve">Nº de denúncias acatadas - Outros </t>
  </si>
  <si>
    <t>AUTUAÇÃO POR CAPITULAÇÃO (DN 111/2017 e DN 74/2004)</t>
  </si>
  <si>
    <t>Nº de autos de infração lavrados - Agrimensura</t>
  </si>
  <si>
    <t>Nº de autos de infração lavrados - Agronomia</t>
  </si>
  <si>
    <t>Nº de autos de infração lavrados - Civil</t>
  </si>
  <si>
    <t>Nº de autos de infração lavrados - Eletricista</t>
  </si>
  <si>
    <t>Nº de autos de infração lavrados - Geologia e Minas</t>
  </si>
  <si>
    <t>Nº de autos de infração lavrados - Mecânica e Metalúrgica</t>
  </si>
  <si>
    <t>Nº de autos de infração lavrados - Química</t>
  </si>
  <si>
    <t>Nº de autos de infração lavrados - Especial (Seg. Trabalho)</t>
  </si>
  <si>
    <t>DENÚNCIAS AO CÓDIGO DE ÉTICA LAVRADOS POR MODALIDADE</t>
  </si>
  <si>
    <t>Nº de denúncias julgadas - Agronomia</t>
  </si>
  <si>
    <t>Nº de denúncias julgadas - Civil</t>
  </si>
  <si>
    <t>Nº de denúncias julgadas - Eletricista</t>
  </si>
  <si>
    <t>Nº de denúncias julgadas - Geologia e Minas</t>
  </si>
  <si>
    <t>Nº de denúncias julgadas - Mecânica e Metalúrgica</t>
  </si>
  <si>
    <t>Nº de denúncias julgadas - Química</t>
  </si>
  <si>
    <t>Nº de denúncias julgadas - Especial (Seg. Trabalho)</t>
  </si>
  <si>
    <t>Nº de denúncias julgadas - Agrimensura</t>
  </si>
  <si>
    <t>Nº de denúncias éticas julgadas - Agrimensura</t>
  </si>
  <si>
    <t>Nº de denúncias éticas julgadas - Agronomia</t>
  </si>
  <si>
    <t>Nº de denúncias éticas julgadas - Civil</t>
  </si>
  <si>
    <t>Nº de denúncias éticas julgadas - Eletricista</t>
  </si>
  <si>
    <t>Nº de denúncias éticas julgadas - Geologia e Minas</t>
  </si>
  <si>
    <t>Nº de denúncias éticas julgadas - Mecânica e Metalúrgica</t>
  </si>
  <si>
    <t>Nº de denúncias éticas julgadas - Química</t>
  </si>
  <si>
    <t>Nº de denúncias éticas julgadas - Especial (Seg. Trabalho)</t>
  </si>
  <si>
    <t>Nº de autos de infração à legislação arquivados por falta de motivação</t>
  </si>
  <si>
    <t xml:space="preserve">Denúncias éticas arquivadas por falta de motivação, apresentando como consequência a absolvição do réu (sem aplicação de penalidade) </t>
  </si>
  <si>
    <t>Nº de autos de infração julgados - Agrimensura</t>
  </si>
  <si>
    <t>Nº de autos de infração julgados - Agronomia</t>
  </si>
  <si>
    <t>Nº de autos de infração julgados - Civil</t>
  </si>
  <si>
    <t>Nº de autos de infração julgados - Eletricista</t>
  </si>
  <si>
    <t>Nº de autos de infração julgados - Geologia e Minas</t>
  </si>
  <si>
    <t>Nº de autos de infração julgados - Mecânica e Metalúrgica</t>
  </si>
  <si>
    <t>Nº de autos de infração julgados - Química</t>
  </si>
  <si>
    <t>Nº de autos de infração julgados - Especial (Seg. Trabalho)</t>
  </si>
  <si>
    <t>Nº de denúncias ao art. 75 da Lei 5.194/1966 arquivados por falta por motivação</t>
  </si>
  <si>
    <t>Nº de denúncias éticas arquivadas por falta de motivação</t>
  </si>
  <si>
    <t>Denúncias ao art. 75 da Lei 5.194/1966 devolvidas ao setor de fiscalização/Comissão de Ética para instrução, no caso de identificação de erros sanáveis.</t>
  </si>
  <si>
    <t>Denúncias éticas devolvidas ao setor de fiscalização/Comissão de Ética para instrução, no caso de identificação de erros sanáveis.</t>
  </si>
  <si>
    <t>Nº de denúncias éticas devolvidas para instrução processual</t>
  </si>
  <si>
    <t>Denúncias ao art. 75 da Lei 5.194/1966 devolvidas à Câmara Especializada para restabelecimento à normalidade ou ao setor de fiscalização/Comissão de Ética para instrução, no caso de identificação de erros sanáveis.</t>
  </si>
  <si>
    <t>Fórmula</t>
  </si>
  <si>
    <t>Área</t>
  </si>
  <si>
    <t>Registro</t>
  </si>
  <si>
    <t>unidade</t>
  </si>
  <si>
    <t>Nº de empresas com visto ativo / Nº de empresas com registro ativo</t>
  </si>
  <si>
    <t xml:space="preserve">Nº de RTs + Nº de QTs / Nº de empresas com registro ativo + Nº de empresas com visto  ativo </t>
  </si>
  <si>
    <t>Taxa de profissionais que registram ART</t>
  </si>
  <si>
    <t>Média de profissionais RTs/QTs por empresa</t>
  </si>
  <si>
    <t>Taxa de vistos profissionais</t>
  </si>
  <si>
    <t>Taxa de vistos de empresas</t>
  </si>
  <si>
    <t>Taxa de profissionais que requerem CAT</t>
  </si>
  <si>
    <t>Média de CATs emitidas por profissional requerente</t>
  </si>
  <si>
    <t>Fiscalização</t>
  </si>
  <si>
    <t>Taxa de autuação na fiscalização</t>
  </si>
  <si>
    <t>-</t>
  </si>
  <si>
    <t>Taxa de municípios fiscalizados</t>
  </si>
  <si>
    <t>Taxa de tratamento de denúncias</t>
  </si>
  <si>
    <t>Taxa da receita aplicada na fiscalização</t>
  </si>
  <si>
    <t>Julgamento</t>
  </si>
  <si>
    <t>Taxa de agentes fiscais</t>
  </si>
  <si>
    <t>Registro/Financeiro</t>
  </si>
  <si>
    <t xml:space="preserve"> Nº de empresas com registro ativo inadimplentes / Nº de empresas com registro ativo</t>
  </si>
  <si>
    <t>Fiscalização/Financeiro</t>
  </si>
  <si>
    <t>Medida</t>
  </si>
  <si>
    <t>Média de ARTs registradas por profissional que registrou ART</t>
  </si>
  <si>
    <t>Contabilizar o profissional (graduação e tecnólogo) em todas as modalidades em que tiver título, conforme agrupamento da Tabela de Títulos de Profissional.</t>
  </si>
  <si>
    <t>Valor arrecadado a partir de taxa de registro de ARTs / Nº de ARTs registradas</t>
  </si>
  <si>
    <t>Taxa de ARTs emitidas na faixa de valor mínimo</t>
  </si>
  <si>
    <t>Nº de ARTs emitidas pelo valor mínimo / Nº de ARTs registradas</t>
  </si>
  <si>
    <t>Nº de profissionais com registro provisório expirado no Crea  (total)</t>
  </si>
  <si>
    <t xml:space="preserve">Nº de profissionais com registro interrompido a pedido no Crea  (total) </t>
  </si>
  <si>
    <t>Contabilizar todos os profissionais cujo registro provisório encontrava-se expirado em 31/12/2020</t>
  </si>
  <si>
    <t>CADASTRO DE INSTITUIÇÕES DE ENSINO E CURSOS (Resolução 1.073/2016)</t>
  </si>
  <si>
    <t>Nº de instituições de ensino cadastradas em 31/12/2019</t>
  </si>
  <si>
    <t>Nº de novos cadastros de instituições de ensino no exercício 2020</t>
  </si>
  <si>
    <t>Nº de novos cadastros de curso no exercício 2020</t>
  </si>
  <si>
    <t>Nº de cursos cadastrados em 31/12/2019</t>
  </si>
  <si>
    <t>Profissionais vinculados ao Quadro Técnico (QT) das empresas registradas e vistadas em situação ativa</t>
  </si>
  <si>
    <t>Contabilizar as CATs de atestados de atividades concluídas e parcialmente concluídas</t>
  </si>
  <si>
    <t>Contabilizar as ARTs iniciais registradas com valor na faixa 1</t>
  </si>
  <si>
    <t>Contabilizar as ARTs iniciais registradas com valor na faixa 2</t>
  </si>
  <si>
    <t>Contabilizar as ARTs iniciais registradas com valor na faixa 3</t>
  </si>
  <si>
    <t>Registrar o número de ARTs complementar, incluindo as isentas de valor</t>
  </si>
  <si>
    <t>Registrar o número de ARTs de substituição as insentas, incluindo as isentas de valor</t>
  </si>
  <si>
    <t>Registrar o número de ARTs de obras e serviços, incluindo as isentas de valor</t>
  </si>
  <si>
    <t>Nº de ARTs de Obras ou Serviço registradas - faixa 1</t>
  </si>
  <si>
    <t>Nº de ARTs de Obras ou Serviço registradas - faixa 2</t>
  </si>
  <si>
    <t>Nº de ARTs de Obras ou Serviço registradas - faixa 3</t>
  </si>
  <si>
    <t xml:space="preserve">Contabilizar a ART de acordo com as modalidades das obras e serviços, conforme agrupamento da Tabela de Obras e Serviços Nacional ou Regional. </t>
  </si>
  <si>
    <t>REGISTRO DE PROFISSIONAIS DE NÍVEL SUPERIOR (Resolução 1.007/2003)</t>
  </si>
  <si>
    <t>REGISTRO DE PROFISSIONAIS TÉCNICOS DE NÍVEL MÉDIO (Resolução 1.007/2003)</t>
  </si>
  <si>
    <t>Nº de veículos próprios utilizados na fiscalização</t>
  </si>
  <si>
    <t>Nº de veículos locados utilizados na fiscalização</t>
  </si>
  <si>
    <t>Quilometragem aferida nos veículos utilizados em ações de fiscalização</t>
  </si>
  <si>
    <t>Municípios em que efetivamente se provomeu alguma ação de fiscalização, mesmo que administrativa, e que contem relatório de fiscalização (ou documento formal que ateste a açao fiscalizatória)</t>
  </si>
  <si>
    <t>Nº de denúncias à legislação recebidas (exceto denúncias éticas e ao art. 75 da Lei nº 5.194/66)</t>
  </si>
  <si>
    <t>Contabilizar apenas as denúncias recebidas pelo Crea no exercício (exceto denúncias éticas e ao art. 75 da Lei nº 5.194/66)</t>
  </si>
  <si>
    <t>Denúncias recebidas no Crea no exercício as quais contaram com a verificação da fiscalização (até o seu desdobramento em autuação ou arquivamento) no mesmo exercício</t>
  </si>
  <si>
    <t>Nº de denúncias de exercícios anteriores tratadas pela fiscalização (exceto denúncias éticas e ao art. 75 da Lei nº 5.194/66)</t>
  </si>
  <si>
    <t>Denúncias recebidas no Crea em exercícios anteriores ao exercício de referência as quais contaram com a verificação da fiscalização (até o seu desdobramento em autuação ou arquivamento) durante o exercício de referência</t>
  </si>
  <si>
    <t>AÇÕES DE FISCALIZAÇÃO POR MODALIDADE</t>
  </si>
  <si>
    <t>Nº de ações de fiscalização - Agrimensura</t>
  </si>
  <si>
    <t xml:space="preserve">Contabilizar as ações de fiscalização de acordo com a modalidade fiscalizada, conforme agrupamento da Tabela de Títulos de Profissional. </t>
  </si>
  <si>
    <t>Nº de ações de fiscalização - Agronomia</t>
  </si>
  <si>
    <t>Nº de ações de fiscalização - Civil</t>
  </si>
  <si>
    <t>Nº de ações de fiscalização - Eletricista</t>
  </si>
  <si>
    <t>Nº de ações de fiscalização - Geologia e Minas</t>
  </si>
  <si>
    <t>Nº de ações de fiscalização - Mecânica e Metalúrgica</t>
  </si>
  <si>
    <t>Nº de ações de fiscalização - Química</t>
  </si>
  <si>
    <t>Nº de ações de fiscalização - Especial (Seg. Trabalho)</t>
  </si>
  <si>
    <t>Nº de ações de fiscalização realizadas / (Nº de fiscais x Nº de dias úteis no ano)</t>
  </si>
  <si>
    <t>Nº de autos de infração lavrados / Nº de ações de fiscalização realizadas</t>
  </si>
  <si>
    <t>Objetivo</t>
  </si>
  <si>
    <t>Demonstrar a efetiva atividade profissional no estado ou identificar possível falta de registro de ART dos profissionais com registro ativo no Crea</t>
  </si>
  <si>
    <t>Identificar possível falta de registro de RT e QT de empresas com registro ativo no Crea</t>
  </si>
  <si>
    <t xml:space="preserve">Nº de profissionais com visto  ativo (nível superior + nível médio) / Nº de profissionais com registro ativo (nível superior + nível médio) </t>
  </si>
  <si>
    <t xml:space="preserve">Nº de profissionais que registraram ART / Nº de profissionais com registro ativo (nível superior + nível médio) + Nº de profissionais com visto ativo (nível superior + nível médio) </t>
  </si>
  <si>
    <t xml:space="preserve">Nº de profissionais com registro ativo inadimplentes (nível superior + nível médio) / Nº de profissionais com registro ativo (nível superior + nível médio) </t>
  </si>
  <si>
    <t>Demonstrar o interesse dos profissionais que atuam no estado no serviço de emissão de CAT e identificar possível correlação com nível de licitações ocorridas no estado</t>
  </si>
  <si>
    <t>Demonstrar a posição do valor médio arrecadado com registro de ART na faixa de valores fixados pela tabela de preço de ART e identificar possível fuga de receita</t>
  </si>
  <si>
    <t>Identificar possível fuga de receita</t>
  </si>
  <si>
    <t>Identificar nível de fuga de receita</t>
  </si>
  <si>
    <t>Identificar proporção de empregados exercendo a principal atividade finalística do Crea</t>
  </si>
  <si>
    <t>Demonstrar proporção de empreendimentos fiscalizados irregulares ou identificar omissão de autuação (não cumprimento da Res 1.047)</t>
  </si>
  <si>
    <t>Demonstrar eficiência/produtividade da atividade de fiscalizar</t>
  </si>
  <si>
    <t>Demonstrar abrangência da atividade de fiscalização do Crea</t>
  </si>
  <si>
    <t>Demonstrar eficiência na apuração de denúncias recebidas</t>
  </si>
  <si>
    <t>Obrigatório</t>
  </si>
  <si>
    <t>Taxa da despesa consumida pela fiscalização</t>
  </si>
  <si>
    <t>Demonstrar proporção dos recursos gastos com atividade de fiscalização</t>
  </si>
  <si>
    <t>Demonstrar proporção dos recursos consumidos pelas áreas de atendimento, registro, acervo, instrução e julgamento de processos do Crea</t>
  </si>
  <si>
    <t>Taxa da despesa consumida pelas demais atividades finalísticas (salário + capacitação)</t>
  </si>
  <si>
    <t>Taxa da despesa consumida pelas atividades de suporte (salário + capacitação)</t>
  </si>
  <si>
    <t>Taxa da despesa consumida pela atividade de fiscalização  (salário + capacitação)</t>
  </si>
  <si>
    <t>Demonstrar proporção dos recursos consumidos pela área de fiscalização do Crea</t>
  </si>
  <si>
    <t xml:space="preserve">Demonstrar proporção dos recursos consumidos pelas áreas meio do Crea </t>
  </si>
  <si>
    <t>Taxa de crescimento do nº de profissionais</t>
  </si>
  <si>
    <t>Demonstrar aumento ou diminuição do nº de profissionais com registro ativo no Crea</t>
  </si>
  <si>
    <t xml:space="preserve">Nº de profissionais com registro ativo no Crea em 31/12 do exercício de referência (nível superior + nível médio) / Nº de profissionais com registro ativo em 31/12 do exercício anterior ao de referência (nível superior + nível médio) </t>
  </si>
  <si>
    <t>Taxa de crescimento do nº de empresas</t>
  </si>
  <si>
    <t>Demonstrar aumento ou diminuição do nº de empresas com registro ativo no Crea</t>
  </si>
  <si>
    <t>Nº de empresas com registro ativo no Crea em 31/12 do exercício de referência / Nº de empresas com registro ativo em 31/12 do exercício anterior ao de referência</t>
  </si>
  <si>
    <t>Demonstrar a proporção de profissionais de outros estados atuantes no Crea</t>
  </si>
  <si>
    <t>Demonstrar a proporção de empresas de outros estados atuantes no Crea</t>
  </si>
  <si>
    <t>Incluir número de ARTs por cargo ou função no numerador da fórmula caso estes não se encontrem formalizados nos registros de RT/QT das empresas (sem contar em duplicidade).</t>
  </si>
  <si>
    <r>
      <t>Demonstrar o nível de atividade profissional durante o ano</t>
    </r>
    <r>
      <rPr>
        <sz val="10"/>
        <rFont val="Calibri"/>
        <family val="2"/>
        <scheme val="minor"/>
      </rPr>
      <t xml:space="preserve"> ou identificar possível exercício profissional sem registro de ART</t>
    </r>
  </si>
  <si>
    <t>Demonstrar o nível de atividade profissional durante o ano, principalmente em contratos públicos</t>
  </si>
  <si>
    <t>Identificar proporção das multas cujo valor de fato é recebido pelo Crea na fase administrativa</t>
  </si>
  <si>
    <t>Identificar proporção das multas cujo valor de fato é recebido pelo Crea na fase judicial</t>
  </si>
  <si>
    <t>Taxa de valores de multas recuperados por meio de cobrança administrativa (Valor)</t>
  </si>
  <si>
    <t>Taxa de valores de multas recuperados por meio de cobrança judicial (Valor)</t>
  </si>
  <si>
    <t>Identificar proporção dos valores devidos que o Crea de fato recebeu na fase de cobrança judicial</t>
  </si>
  <si>
    <t>Identificar proporção dos valores devidos que o Crea de fato recebeu na fase de cobrança administrativa</t>
  </si>
  <si>
    <t>Taxa de anuidades recuperadas por meio de cobrança administrativa (Quantidade)</t>
  </si>
  <si>
    <t>Identificar proporção das anuidades cujo valor de fato é recebido pelo Crea na fase administrativa</t>
  </si>
  <si>
    <t>Identificar proporção das anuidades cujo valor de fato é recebido pelo Crea na fase judicial</t>
  </si>
  <si>
    <t>Taxa de anuidades recuperadas por meio de cobrança judicial (Quantidade)</t>
  </si>
  <si>
    <t>Taxa de inadimplência de profissionais</t>
  </si>
  <si>
    <t>Taxa de inadimplência de empresas</t>
  </si>
  <si>
    <t>Taxa de valores de anuidades recuperados por meio de cobrança administrativa (Valor)</t>
  </si>
  <si>
    <t>Taxa de valores de anuidades recuperados por meio de cobrança judicial (Valor)</t>
  </si>
  <si>
    <t>Valor de multas recebido por meio de cobrança judicial / Valor das multas cobradas judicialmente</t>
  </si>
  <si>
    <t>Valor de multas recebido por meio de cobrança administrativa / Valor das multas cobradas administrativamente</t>
  </si>
  <si>
    <t>Demonstrar proporção da receita que é aplicada na atividade de fiscalização</t>
  </si>
  <si>
    <t>Arrecadação/cobrança - Anuidade</t>
  </si>
  <si>
    <t>Arrecadação/cobrança - Multas</t>
  </si>
  <si>
    <t>Taxa de arrecadação com multas</t>
  </si>
  <si>
    <t>Demonstra a efetividade da conversão das multas aplicadas em receita</t>
  </si>
  <si>
    <t>Taxa de processos de infração julgados no Crea</t>
  </si>
  <si>
    <t>Taxa de processos de infração julgados no Confea</t>
  </si>
  <si>
    <t>Taxa de eficiência do julgamento de autos de infração à legislação no Crea</t>
  </si>
  <si>
    <t>Demonstrar eficiência da atividade de julgamento de autos de infração à legislação no Crea</t>
  </si>
  <si>
    <t>Taxa de eficiência do julgamento de denúncias ao art. 75 da Lei 5.194/1966 no Crea</t>
  </si>
  <si>
    <t>Demonstrar eficiência da atividade de julgamento de denúncias ao art. 75 da Lei 5.194/1966 no Crea</t>
  </si>
  <si>
    <t>Demonstrar eficiência da atividade de julgamento de denúncias éticas no Crea</t>
  </si>
  <si>
    <t>Taxa de eficiência do julgamento de autos de infração à legislação no Confea</t>
  </si>
  <si>
    <t>Taxa de eficiência do julgamento de denúncias ao art. 75 da Lei 5.194/1966 no Confea</t>
  </si>
  <si>
    <t>Taxa de eficiência do julgamento de denúncias éticas no Confea</t>
  </si>
  <si>
    <t>Demonstrar eficiência da atividade de julgamento de autos de infração à legislação no Confea</t>
  </si>
  <si>
    <t>Demonstrar eficiência da atividade de julgamento de denúncias ao art. 75 da Lei 5.194/1966 no Confea</t>
  </si>
  <si>
    <t>Demonstrar eficiência da atividade de julgamento de denúncias éticas no Confea</t>
  </si>
  <si>
    <t>Nº de autos de infração à legislação recebidos na 3ª instância / Nº de autos de infração à legislação com trânsito em julgado na 3ª instância</t>
  </si>
  <si>
    <t>Nº de denúncias ao art. 75 da Lei 5.194/1966 recebidas na 3ª instância / Nº de denúncias ao art. 75 da Lei 5.194/1966 com trânsito em julgado na 3ª instância</t>
  </si>
  <si>
    <t>Nº de denúncias éticas recebidas na 3ª instância / Nº de denúncias éticas com trânsito em julgado na 3ª instância</t>
  </si>
  <si>
    <t>Despesa com salário, encargos e benefícios a empregados do atendimento, registro, acervo e assessoria técnica + Despesa com capacitação de empregados do atendimento, registro, acervo e assessoria técnica + Despesa com verbas indenizatórias a empregados do atendimento, registro, acervo e assessoria técnica / Despesa corrente empenhada</t>
  </si>
  <si>
    <t>JULGAMENTO 1ª INSTÂNCIA COM APLICAÇÃO DE PENALIDADE</t>
  </si>
  <si>
    <t>Taxa de aplicação de penalidades nos processos de infração à legislação no Crea</t>
  </si>
  <si>
    <t>Taxa de aplicação de penalidades nas denúncias ao art. 75 da Lei 5.194/1966 no Crea</t>
  </si>
  <si>
    <t>Taxa de aplicação de penalidades nas denúncias éticas no Crea</t>
  </si>
  <si>
    <t>Nº de denúncias ao art. 75 da Lei 5.194/1966 devolvidas para instrução processual</t>
  </si>
  <si>
    <t>Nº de denúncias ao art. 75 da Lei 5.194/1966 arquivadas por outros motivos</t>
  </si>
  <si>
    <t>Nº de denúncias ao art. 75 da Lei 5.194/1966 arquivadas por falta por motivação</t>
  </si>
  <si>
    <t>Nº de denúncias ao art. 75 da Lei 5.194/1966 arquivadas por prescrição</t>
  </si>
  <si>
    <t>Taxa de multas recuperadas por meio de cobrança administrativa (Quantidade)</t>
  </si>
  <si>
    <t>Taxa de multas recuperadas por meio de cobrança judicial (Quantidade)</t>
  </si>
  <si>
    <t>Taxa de multas recuperadas por meio de cobrança (Quantidade)</t>
  </si>
  <si>
    <t>Taxa de valores de multas recuperados por meio de cobrança (Valor)</t>
  </si>
  <si>
    <t>Valor de multas recebido por meio de cobrança / Valor das multas cobradas</t>
  </si>
  <si>
    <t xml:space="preserve">Taxa das anuidades não pagas com cobrança administrativa </t>
  </si>
  <si>
    <t xml:space="preserve">Taxa das anuidades não pagas com cobrança judicial </t>
  </si>
  <si>
    <t xml:space="preserve">Taxa de multas não pagas com cobrança </t>
  </si>
  <si>
    <t>Demanda do TCU relacionada</t>
  </si>
  <si>
    <t>Número total de autos de infração e notificações semelhantes</t>
  </si>
  <si>
    <t>Percentual de fiscais em relação ao total de colaboradores do conselho</t>
  </si>
  <si>
    <t>Número total de fiscalizações realizadas</t>
  </si>
  <si>
    <t>Número de denúncias recebidas e analisadas</t>
  </si>
  <si>
    <t>Valor total efetivamente gasto com a função de fiscalização do exercício profissional</t>
  </si>
  <si>
    <t>Valor total gasto com as demais atividades finalísticas (registro, normatização, julgamento e orientação)</t>
  </si>
  <si>
    <t>Números de processos instaurados e julgados</t>
  </si>
  <si>
    <t xml:space="preserve">Números de processos instaurados e julgados, com detalhamento das sanções aplicadas </t>
  </si>
  <si>
    <t>Número de processos instaurados que não tiveram êxito em sua execução, com as respectivas causas identificadas</t>
  </si>
  <si>
    <t>Informações sobre a gestão das atividades relacionadas à arrecadação das multas aplicadas, bem quanto à cobrança de inadimplentes</t>
  </si>
  <si>
    <t>Nº de processos de infração à legislação julgados com aplicação de penalidade (1ª + 2ª instância) / Nº de processos de infração à legislação com trânsito em julgado (1ª + 2ª instância)</t>
  </si>
  <si>
    <t>Nº de denúncias ao art. 75 da Lei 5.194/1966 julgadas com aplicação de penalidade (1ª + 2ª instância) / Nº de denúncias ao art. 75 da Lei 5.194/1966 com trânsito em julgado (1ª + 2ª instância)</t>
  </si>
  <si>
    <t>Nº de denúncias éticas julgadas com aplicação de penalidade (1ª + 2ª instância) / Nº de denúncias éticas com trânsito em julgado (1ª + 2ª instância)</t>
  </si>
  <si>
    <t>Taxa de aplicação de penalidades nos processos de infração à legislação no Confea</t>
  </si>
  <si>
    <t>Taxa de aplicação de penalidades nas denúncias ao art. 75 da Lei 5.194/1966 no Confea</t>
  </si>
  <si>
    <t>Taxa de aplicação de penalidades nas denúncias éticas no Confea</t>
  </si>
  <si>
    <t>Nº de processos de infração à legislação julgados com aplicação de penalidade na 3ª instância / Nº de autos de infração à legislação com trânsito em julgado na 3ª instância</t>
  </si>
  <si>
    <t>Nº de denúncias ao art. 75 da Lei 5.194/1966 julgadas com aplicação de penalidade na 3ª instância / Nº de denúncias ao art. 75 da Lei 5.194/1966 com trânsito em julgado na 3ª instância</t>
  </si>
  <si>
    <t>Nº de denúncias éticas julgadas com aplicação de penalidade na 3ª instância / Nº de denúncias éticas com trânsito em julgado na 3ª instância</t>
  </si>
  <si>
    <t>Identificar proporção de anuidades não pagas que foram objeto de cobrança administrativa por parte do Crea</t>
  </si>
  <si>
    <t xml:space="preserve">Identificar proporção de anuidades não pagas que foram objeto de cobrança judicial </t>
  </si>
  <si>
    <t xml:space="preserve">Nº de multas cobradas / Nº de multas não pagas </t>
  </si>
  <si>
    <t>Identificar proporção de multas não pagas que foram objeto de cobrança (administrativa ou judicial) por parte do Crea</t>
  </si>
  <si>
    <t>Nº de multas recebidas por meio de cobrança / Nº de multas cobradas</t>
  </si>
  <si>
    <t>Identificar proporção das multas cujo valor de fato é recebido pelo Crea, por meio das suas ações de cobrança (administrativa ou judicial)</t>
  </si>
  <si>
    <t>Identificar proporção dos valores devidos que o Crea de fato recebeu com suas ações de cobrança (administrativa ou judicial)</t>
  </si>
  <si>
    <t>QUANTIDADE</t>
  </si>
  <si>
    <t>ESCLARECIMENTO/JUSTIFICATIVA EM CASO DE NÃO PREENCHIMENTO</t>
  </si>
  <si>
    <t>Medição (fórmula aplicada)</t>
  </si>
  <si>
    <t xml:space="preserve">Nº de ARTs registradas / Nº de profissionais que registraram ART </t>
  </si>
  <si>
    <t xml:space="preserve">Nº de profissionais que requereram emissão de CAT  / Nº de profissionais com registro ativo (nível superior + nível médio)  + Nº de profissionais com visto ativo (nível superior + nível médio) </t>
  </si>
  <si>
    <t>Nº de CATs com registro de atestado emitidas / Nº de profissionais que requereram emissão de CAT</t>
  </si>
  <si>
    <t xml:space="preserve">Nº de municípios do estado </t>
  </si>
  <si>
    <t xml:space="preserve">na data de publicação do último censo de número de municípios do IBGE </t>
  </si>
  <si>
    <t>Pesquisar em buscadores de internet o dado coletado no último censo do IBGE (pesquisa simples no Google)</t>
  </si>
  <si>
    <t xml:space="preserve">Nº de municípios fiscalizados / Nº de municípios do estado </t>
  </si>
  <si>
    <r>
      <t xml:space="preserve">Número de </t>
    </r>
    <r>
      <rPr>
        <b/>
        <sz val="10"/>
        <rFont val="Calibri"/>
        <family val="2"/>
        <scheme val="minor"/>
      </rPr>
      <t>relatórios de fiscalização ou outro documento que formalize o ato de fiscalização.</t>
    </r>
    <r>
      <rPr>
        <sz val="10"/>
        <rFont val="Calibri"/>
        <family val="2"/>
        <scheme val="minor"/>
      </rPr>
      <t xml:space="preserve"> Deverão ser contabilizados os relatórios de fiscalização ou documentos que formalizem a atuação do fiscal, independentemente da constatação de irregularidades naquele ato de fiscalização específico ou outros desdobramentos.</t>
    </r>
  </si>
  <si>
    <t>Nº de denúncias recebidas no exercício e tratadas pela fiscalização (exceto denúncias éticas e ao art. 75 da Lei nº 5.194/66)</t>
  </si>
  <si>
    <t>Nº de denúncias recebidas no exercício e tratadas pela fiscalização (exceto denúncias éticas e ao art. 75 da Lei nº 5.194/66) / Nº de denúncias à legislação recebidas no exercício (exceto denúncias éticas e ao art. 75 da Lei nº 5.194/66)</t>
  </si>
  <si>
    <t>Despesa com aluguel de veículos utilizados na fiscalização</t>
  </si>
  <si>
    <t>TOTAL</t>
  </si>
  <si>
    <t>Contabilizar o valor total de Receita Corrente realizada no exercício 2020, conforme demonstrado no Balanço Orçamentário.</t>
  </si>
  <si>
    <t>Nº de agentes fiscais atuando diretamente nas atividades da fiscalização / Nº total de empregados</t>
  </si>
  <si>
    <t>Nº de empregados (total)</t>
  </si>
  <si>
    <t xml:space="preserve">Despesa com salário, encargos e benefícios a empregados </t>
  </si>
  <si>
    <t>Despesa com capacitação de gestor e empregados do setor de fiscalização (exceto fiscais)</t>
  </si>
  <si>
    <t>Despesa com capacitação de agentes fiscais</t>
  </si>
  <si>
    <t>Despesa com capacitação dos empregados (total)</t>
  </si>
  <si>
    <t xml:space="preserve">Contabilizar o valor gasto com capacitação de todos os empregados </t>
  </si>
  <si>
    <t>Despesa corrente empenhada</t>
  </si>
  <si>
    <t>Contabilizar o valor total de Despesa Corrente Empenhada no exercício 2020, conforme demonstrado no Balanço Orçamentário.</t>
  </si>
  <si>
    <t>Despesa com verbas indenizatórias a todos os empregados (diárias, AT e outros)</t>
  </si>
  <si>
    <t>Despesa com verbas indenizatórias a gestor e empregados do setor de fiscalização (exceto fiscais) (diárias, AT e outros)</t>
  </si>
  <si>
    <t>Despesa com verbas indenizatórias a empregados do atendimento, registro, acervo e assessoria técnica (diárias, AT e outros)</t>
  </si>
  <si>
    <r>
      <rPr>
        <sz val="10"/>
        <rFont val="Calibri"/>
        <family val="2"/>
        <scheme val="minor"/>
      </rPr>
      <t xml:space="preserve">Despesa com salário, encargos e benefícios a agentes fiscais + Despesa com salário, encargos e benefícios a gestor e empregados do setor de fiscalização (exceto fiscais) + Despesa com verbas indenizatórias a fiscais + Despesa com verbas indenizatórias a gestor e empregados do setor de fiscalização (exceto fiscais) + Despesa com seguro, calibração e manutenção de equipamentos + Despesa com telefonia móvel institucional utilizada pelos fiscais + Despesa com manutenção, seguro, estacionamento e pedágio dos veículos + Despesa com combustível de veículos da fiscalização + Despesa com aluguel de veículos utilizados na fiscalização + Despesa com capacitação de gestor e empregados do setor de fiscalização (exceto fiscais) + Despesa com capacitação de agentes fiscais </t>
    </r>
    <r>
      <rPr>
        <sz val="10"/>
        <color theme="1"/>
        <rFont val="Calibri"/>
        <family val="2"/>
        <scheme val="minor"/>
      </rPr>
      <t>/ Despesa corrente empenhada</t>
    </r>
  </si>
  <si>
    <t>ANUIDADES</t>
  </si>
  <si>
    <t>Autos de infração à legislação arquivados por lavratura de vários autos com mesma capitulação relacionados ao mesmo ato fiscalizatório ou em valor maior que o estabelecido na legislação</t>
  </si>
  <si>
    <t>Autos de infração à legislação arquivados como consequência da absolvição do réu (sem aplicação de penalidade)</t>
  </si>
  <si>
    <t xml:space="preserve">Autos de infração à legislação arquivados por não haver despacho impulsionador por período superior a 2 anos ou sem decisão por período superior a 5 anos </t>
  </si>
  <si>
    <t>Autos de infração à legislação devolvidos ao setor de fiscalização para instrução, no caso de identificação de erros sanáveis.</t>
  </si>
  <si>
    <t>Autos de infração à legislação arquivados por descrição ou motivação insuficiente, incluindo casos de falha na identificação do autuado, da obra, do serviço ou do empreendimento observadas no auto de infração</t>
  </si>
  <si>
    <t xml:space="preserve">Denúncias ao art. 75 da Lei 5.194/1966 arquivadas por não haver despacho impulsionador por período superior a 2 anos ou sem decisão por período superior a 5 anos </t>
  </si>
  <si>
    <t xml:space="preserve">Denúncias éticas arquivadas por não haver despacho impulsionador por período superior a 2 anos ou sem decisão por período superior a 5 anos </t>
  </si>
  <si>
    <t xml:space="preserve">Nº de anuidades cobradas administrativamente </t>
  </si>
  <si>
    <t xml:space="preserve">Nº de anuidades cobradas judicialmente </t>
  </si>
  <si>
    <t>Nº de anuidades com valor recuperado por meio de cobrança administrativa / Nº de anuidades cobradas administrativamente</t>
  </si>
  <si>
    <t>Nº de anuidades com valor recuperado por meio de cobrança administrativa</t>
  </si>
  <si>
    <t>Nº de anuidades com valor recuperado por meio de cobrança judicial</t>
  </si>
  <si>
    <t>Processos de anuidade de quaisquer exercícios que foram objeto de cobrança administrativa pelo Crea</t>
  </si>
  <si>
    <t>Processos de anuidade de quaisquer exercícios que foram objeto de cobrança judicial</t>
  </si>
  <si>
    <t>Processos de anuidade de quaisquer exercícios cujo valor foi recuperado em decorrência da cobrança administrativa</t>
  </si>
  <si>
    <t>Nº de anuidades com valor recuperado por meio de cobrança judicial / Nº de anuidades cobradas judicialmente</t>
  </si>
  <si>
    <t>Valor de anuidades recebido por meio de cobrança administrativa / Valor das anuidades cobradas administrativamente</t>
  </si>
  <si>
    <t>Valor de anuidades recebido por meio de cobrança judicial / Valor das anuidades cobradas judicialmente</t>
  </si>
  <si>
    <t xml:space="preserve">Nº de anuidades não pagas </t>
  </si>
  <si>
    <t>Valor dos processos de anuidade de quaisquer exercícios que foram objeto de cobrança administrativa pelo Crea</t>
  </si>
  <si>
    <t>Valor dos processos de anuidade de quaisquer exercícios que foram objeto de cobrança judicial pelo Crea</t>
  </si>
  <si>
    <t>Valor das anuidades cobradas judicialmente (R$)</t>
  </si>
  <si>
    <t>Valor das anuidades cobradas administrativamente (R$)</t>
  </si>
  <si>
    <t>Valor arrecadado a partir de anuidade de profissionais (R$)</t>
  </si>
  <si>
    <t>Valor arrecadado a partir de anuidade de empresas (R$)</t>
  </si>
  <si>
    <t>Valor de anuidades recebido por meio de cobrança administrativa (R$)</t>
  </si>
  <si>
    <t>Valor de anuidades recebido por meio de cobrança judicial (R$)</t>
  </si>
  <si>
    <t xml:space="preserve">ARRECADAÇÃO TOTAL POR EXERCÍCIO </t>
  </si>
  <si>
    <t>Receita Corrente (R$)</t>
  </si>
  <si>
    <t>Valor arrecadado a partir de taxa de registro de ARTs Obras e Serviço (R$)</t>
  </si>
  <si>
    <t>Valor arrecadado a partir de taxa de registro de ARTs Múltipla (R$)</t>
  </si>
  <si>
    <t>Valor arrecadado a partir de taxa de registro de ARTs Cargo ou Função (R$)</t>
  </si>
  <si>
    <t>Valor arrecadado a partir de taxa de emissão de CATs (R$)</t>
  </si>
  <si>
    <t>Processos de anuidade de quaisquer exercícios cujo valor foi recuperado em decorrência da cobrança judicial</t>
  </si>
  <si>
    <t>Valor dos processos de anuidade de quaisquer exercícios cujo valor foi recuperado em decorrência da cobrança administrativa</t>
  </si>
  <si>
    <t>Valor dos processos de anuidade de quaisquer exercícios cujo valor foi recuperado em decorrência da cobrança judicial</t>
  </si>
  <si>
    <t xml:space="preserve">Nº de multas não pagas </t>
  </si>
  <si>
    <t>Processos de anuidade de quaisquer exercícios que ultrapassaram o prazo de vencimento da obrigação sem terem sido pagas.</t>
  </si>
  <si>
    <t xml:space="preserve">Nº de multas cobradas </t>
  </si>
  <si>
    <t>Nº de multas cobradas administrativamente</t>
  </si>
  <si>
    <t>Nº de multas cobradas judicialmente</t>
  </si>
  <si>
    <t>Multas que foram objeto de cobrança administrativa pelo Crea</t>
  </si>
  <si>
    <t>Multas que foram objeto de cobrança na fase administrativa ou na judicial</t>
  </si>
  <si>
    <t>Taxa de multas não pagas com cobrança administrativa</t>
  </si>
  <si>
    <t>Identificar proporção de multas não pagas que foram objeto de cobrança administrativa por parte do Crea</t>
  </si>
  <si>
    <t>Taxa de multas não pagas com cobrança fase judicial</t>
  </si>
  <si>
    <t xml:space="preserve">Identificar proporção de multas não pagas que foram objeto de cobrança judicial </t>
  </si>
  <si>
    <t>Nº de multas recebidas por meio de cobrança</t>
  </si>
  <si>
    <t>Nº de multas recebidas por meio de cobrança administrativa</t>
  </si>
  <si>
    <t>Nº de multas recebidas por meio de cobrança judicial</t>
  </si>
  <si>
    <t>Multas cujo valor foi recuperado em decorrência da cobrança administrativa</t>
  </si>
  <si>
    <t>Multas cujo valor foi recuperado em decorrência da cobrança judicial</t>
  </si>
  <si>
    <t>Multas que foram objeto de cobrança judicial</t>
  </si>
  <si>
    <t>Multas cujo valor foi recuperado em decorrência de cobrança administrativa ou judicial</t>
  </si>
  <si>
    <t>Valor das multas cobradas (R$)</t>
  </si>
  <si>
    <t>Valor de multas recebido por meio de cobrança (R$)</t>
  </si>
  <si>
    <t>Valor de multas recebido por meio de cobrança administrativa (R$)</t>
  </si>
  <si>
    <t>Valor de multas recebido por meio de cobrança judicial (R$)</t>
  </si>
  <si>
    <t>Valor das multas cujo valor foi recuperado em decorrência da cobrança administrativa, considerando juros e correção.
Valor contabilizado pelo Crea, descontada a cota-parte do Confea/Mutua</t>
  </si>
  <si>
    <t>Valor das multas cujo valor foi recuperado em decorrência da cobrança judicial, considerando juros e correção.
Valor contabilizado pelo Crea, descontada a cota-parte do Confea/Mutua</t>
  </si>
  <si>
    <t>Valor das multas cujo valor foi recuperado em decorrência da cobrança administrativa ou judicial, considerando juros e correção.
Valor contabilizado pelo Crea, descontada a cota-parte do Confea/Mutua</t>
  </si>
  <si>
    <t>Valor das multas que foram objeto de cobrança administrativa ou judicial, considerando juros e correção.
Valor contabilizado pelo Crea, descontada a cota-parte do Confea/Mutua</t>
  </si>
  <si>
    <t>Valor das multas que foram objeto de cobrança administrativa, considerando juros e correção.
Valor contabilizado pelo Crea, descontada a cota-parte do Confea/Mutua</t>
  </si>
  <si>
    <t>Valor das multas que foram objeto de cobrança judicial, considerando juros e correção.
Valor contabilizado pelo Crea, descontada a cota-parte do Confea/Mutua</t>
  </si>
  <si>
    <t>Valor das multas cobradas administrativamente (R$)</t>
  </si>
  <si>
    <t>Valor das multas cobradas judicialmente (R$)</t>
  </si>
  <si>
    <t xml:space="preserve">Nº de anuidades cobradas administrativamente / Nº de anuidades não pagas </t>
  </si>
  <si>
    <t xml:space="preserve">Nº de anuidades cobradas judicialmente / Nº de anuidades não pagas </t>
  </si>
  <si>
    <t xml:space="preserve">Nº de multas cobradas administrativamente / Nº de multas não pagas </t>
  </si>
  <si>
    <t xml:space="preserve">Nº de multas cobradas judicialmente / Nº de multas não pagas </t>
  </si>
  <si>
    <t>Nº de multas recebidas por meio de cobrança administrativa / Nº de multas cobradas administrativamente</t>
  </si>
  <si>
    <t>Nº de multas recebidas por meio de cobrança judicial / Nº de multas cobradas judicialmente</t>
  </si>
  <si>
    <t>Considerar apenas os cancelamentos de registro de ofício por parte dos Creas, por inadimplência superior a dois anos. Dado que o STF julgou este cancelamento como inconstitucional, contabilizar aqui apenas se o Crea tiver efetuado esse tipo de cancelamento mesmo assim. Se não estão mais efetuando, é só colocar "0".</t>
  </si>
  <si>
    <t>Contabilizar todas as empresas que ao longo do exercício atuaram no Crea em regime de visto. Independentemente do número de empresas com visto em 31/12, identificar a quantidade de empresas que atuaram no exercício em regime de vistos, as quais deixaram de atuar no Crea após o fim da vigência do visto ou requeream o registro permanente.</t>
  </si>
  <si>
    <t>AUTOS DE INFRAÇÃO À LEGISLAÇÃO PROFISSIONAL LAVRADOS POR MODALIDADE</t>
  </si>
  <si>
    <t xml:space="preserve">Nº de denúncias ao art. 75 da Lei 5.194/1966 recebidas </t>
  </si>
  <si>
    <t>Nº de denúncias éticas recebidas</t>
  </si>
  <si>
    <t>Nº de denúncias ao art. 75 da Lei 5.194/1966 não acatadas pela Câmara Especializada</t>
  </si>
  <si>
    <t>Nº de denúncias éticas não acatadas pela Câmara Especializada</t>
  </si>
  <si>
    <t>Média do tempo (em dias) que os autos ou denúncias julgados no exercício demoraram para receber a decisão da Câmara Especializada, contado da data de sua lavratura.</t>
  </si>
  <si>
    <t>Média do tempo (em dias) que os autos ou denúncias julgados no exercício demoraram para receber a decisão do Plenário do Crea, contado da data da decisão de 1ª instância.</t>
  </si>
  <si>
    <t>JULGAMENTO 2ª INSTÂNCIA COM APLICAÇÃO DE PENALIDADE</t>
  </si>
  <si>
    <t>MULTAS</t>
  </si>
  <si>
    <t xml:space="preserve">FISCALIZAÇÃO </t>
  </si>
  <si>
    <t>[Despesa com salário, encargos e benefícios a empregados - Despesa com salário, encargos e benefícios a agentes fiscais - Despesa com salário, encargos e benefícios a gestor e empregados do setor de fiscalização (exceto fiscais) - Despesa com salário, encargos e benefícios a empregados do atendimento, registro, acervo e assessoria técnica] + [Despesa com capacitação dos empregados - Despesa com capacitação de agentes fiscais - Despesa com capacitação de gestor e empregados do setor de fiscalização (exceto fiscais) - Despesa com capacitação de empregados do atendimento, registro, acervo e assessoria técnica] + [Despesa com verbas indenizatórias a todos os empregados - Despesa com verbas indenizatórias a fiscais - Despesa com verbas indenizatórias a gestor e empregados do setor de fiscalização (exceto fiscais) - Despesa com verbas indenizatórias a empregados do atendimento, registro, acervo e assessoria técnica] / Despesa corrente empenhada</t>
  </si>
  <si>
    <t>Despesa com salário, encargos e benefícios a agentes fiscais + Despesa com salário, encargos e benefícios a gestor e empregados do setor de fiscalização (exceto fiscais) + Despesa com capacitação de agentes fiscais + Despesa com capacitação de gestor e empregados do setor de fiscalização (exceto fiscais) + Despesa com verbas indenizatórias a fiscais + Despesa com verbas indenizatórias a gestor e empregados do setor de fiscalização (exceto fiscais) / Despesa corrente empenhada</t>
  </si>
  <si>
    <t>Nº de autos de infração à legislação julgados pela 1ª instância</t>
  </si>
  <si>
    <t>Nº de  denúncias ao art. 75 da Lei 5.194/66 julgadas pela 1ª instância</t>
  </si>
  <si>
    <t>Nº de  denúncias ao Código de Ética julgadas pela 1ª instância</t>
  </si>
  <si>
    <t>Média do tempo de tramitação do processo de infração até o julgamento da 1ª instância</t>
  </si>
  <si>
    <t>Nº de autos de infração à legislação julgados pela 2ª instância</t>
  </si>
  <si>
    <t>Média do tempo de tramitação do auto de infração/denúncia até o julgamento da 2ª instância</t>
  </si>
  <si>
    <t>Contabilizar apenas as denúncias ao art. 75 da Lei 5.194/66 apreciadas pelo Plenário</t>
  </si>
  <si>
    <t>Contabilizar apenas as denúncias ao Código de Ética apreciadas pelo Plenário</t>
  </si>
  <si>
    <t>Nº de autos de infração à legislação recebidos pela 2ª instância</t>
  </si>
  <si>
    <t>Nº de denúncias ao art. 75 da Lei 5.194/66 julgadas pela 2ª instância</t>
  </si>
  <si>
    <t>Nº de denúncias ao art. 75 da Lei 5.194/66 recebidas pela 2ª instância</t>
  </si>
  <si>
    <t>Nº de denúncias ao Código de Ética julgadas pela 2ª instância</t>
  </si>
  <si>
    <t>Nº de denúncias ao Código de Ética recebidas pela 2ª instância</t>
  </si>
  <si>
    <t>Contabilizar apenas os autos de infração à legislação recebidos no Crea decorrentes de recurso interposto pelo autuado à decisão da câmara especializada para apreciação e julgamento do Plenário.</t>
  </si>
  <si>
    <t>Contabilizar apenas as denúncias ao art. 75 recebidas no Crea decorrentes de recurso interposto pelo autuado à decisão da câmara especializada para apreciação e julgamento do Plenário.</t>
  </si>
  <si>
    <t>Contabilizar apenas as denúncias ao Código de Ética recebidas no Crea decorrentes de recurso interposto pelo autuado à decisão da câmara especializada para apreciação e julgamento do Plenário.</t>
  </si>
  <si>
    <t>Indicador com dados gerais obrigatório e com dados estratificados (cobrança administrativa e judicial) opcional</t>
  </si>
  <si>
    <t>REGISTRO DE PROFISSIONAIS POR MODALIDADE (Resolução 473/2002)</t>
  </si>
  <si>
    <t>DADOS PARA APRESENTAÇÃO AO CONFEA (TODOS)</t>
  </si>
  <si>
    <t>Observação</t>
  </si>
  <si>
    <t>Indicador</t>
  </si>
  <si>
    <t>Apresentação no RG 2020</t>
  </si>
  <si>
    <t>Válido para</t>
  </si>
  <si>
    <t>Creas e Confea (compilação)</t>
  </si>
  <si>
    <t>Creas</t>
  </si>
  <si>
    <t>Confea</t>
  </si>
  <si>
    <t>Nº total de ações de fiscalização realizadas</t>
  </si>
  <si>
    <t>Contabilizar apenas os autos de infração à legislação lavrados</t>
  </si>
  <si>
    <t xml:space="preserve">Contabilizar apenas os autos de infração à legislação julgados pela Câmara Especializada </t>
  </si>
  <si>
    <t>Contabilizar apenas as denúncias ao art. 75 da Lei 5.194/66 julgadas pela Câmara Especializada</t>
  </si>
  <si>
    <t>Contabilizar apenas as denúncias ao Código de Ética julgadas pela Câmara Especializada</t>
  </si>
  <si>
    <t>JULGAMENTO 1ª INSTÂNCIA SEM ÊXITO NA EXECUÇÃO DA AUTUAÇÃO - INFRAÇÃO À LEGISLAÇÃO</t>
  </si>
  <si>
    <t>Penalidade decorrente do julgamento de nova reincidência, conforme art. 75 da Lei 5.194/1966 e Resolução 1008/2004</t>
  </si>
  <si>
    <t>Contabilizar apenas os autos de infração à legislação apreciados pelo Plenário</t>
  </si>
  <si>
    <t>Taxa de insucesso nos processos de infração à legislação julgados no Crea</t>
  </si>
  <si>
    <t>Taxa de insucesso nas denúncias ao art. 75 da Lei 5.194/1966 julgadas no Crea</t>
  </si>
  <si>
    <t>Taxa de insucesso nas denúncias éticas julgadas no Crea</t>
  </si>
  <si>
    <t>Taxa de insucesso nos processos de infração à legislação julgados no Confea</t>
  </si>
  <si>
    <t>Taxa de insucesso nas denúncias ao art. 75 da Lei 5.194/1966 julgadas no Confea</t>
  </si>
  <si>
    <t>Taxa de insucesso nas denúncias éticas julgadas no Confea</t>
  </si>
  <si>
    <t>Demonstrar proporção de irregularidades identificadas a partir de processos de infração à legislação julgados no Crea</t>
  </si>
  <si>
    <t>Demonstrar proporção de irregularidades identificadas a partir de processos de infração à legislação julgados no Confea</t>
  </si>
  <si>
    <t>Demonstrar proporção de irregularidades identificadas a partir de denúncias ao art. 75 da Lei 5.194/1966 julgadas no Crea</t>
  </si>
  <si>
    <t>Demonstrar proporção de irregularidades identificadas a partir de denúncias éticas julgadas no Crea</t>
  </si>
  <si>
    <t>Demonstrar proporção de irregularidades identificadas a partir de denúncias ao art. 75 da Lei 5.194/1966 julgadas no Confea</t>
  </si>
  <si>
    <t>Demonstrar proporção de irregularidades identificadas a partir de denúncias éticas julgadas no Confea</t>
  </si>
  <si>
    <t xml:space="preserve"> JULGAMENTO 1ª INSTÂNCIA SEM ÊXITO NA EXECUÇÃO DA AUTUAÇÃO - INFRAÇÃO AO CÓDIGO DE ÉTICA</t>
  </si>
  <si>
    <t>JULGAMENTO 2ª INSTÂNCIA SEM ÊXITO NA EXECUÇÃO DA AUTUAÇÃO - INFRAÇÃO À LEGISLAÇÃO</t>
  </si>
  <si>
    <t>JULGAMENTO 2ª INSTÂNCIA SEM ÊXITO NA EXECUÇÃO DA AUTUAÇÃO - INFRAÇÃO AO ART. 75 DA LEI 5.194/1966</t>
  </si>
  <si>
    <t xml:space="preserve"> JULGAMENTO 2ª INSTÂNCIA SEM ÊXITO NA EXECUÇÃO DA AUTUAÇÃO - INFRAÇÃO AO CÓDIGO DE ÉTICA</t>
  </si>
  <si>
    <t>JULGAMENTO 1ª INSTÂNCIA SEM ÊXITO NA EXECUÇÃO DA AUTUAÇÃO - INFRAÇÃO AO ART. 75 DA LEI 5.194/1966</t>
  </si>
  <si>
    <t>DENÚNCIAS DE INFRAÇÃO AO CÓDIGO DE ÉTICA E AO ART. 75 NÃO ACATADAS</t>
  </si>
  <si>
    <t>Contabilizar as denúncias ao art. 75 da da Lei 5.194/1966 com decisão da Câmara Especializada pelo seu não acatamento, nos termos da Resolução nº 1.004/2003.</t>
  </si>
  <si>
    <t>Contabilizar as denúncias ao Código de Ética com decisão da Câmara Especializada pelo seu não acatamento, nos termos da Resolução nº 1.004/2003.</t>
  </si>
  <si>
    <t>Contabilizar as denúncias ao art. 75 da da Lei 5.194/1966 com decisão da Câmara Especializada pelo seu acatamento. Trata-se da primeira decisão que caracteriza a própria infração, ou seja, antes da defesa formal do interessado como autuado.</t>
  </si>
  <si>
    <t xml:space="preserve">Contabilizar as denúncias ao Código de Ética com decisão da Câmara Especializada pelo seu acatamento. Trata-se da primeira decisão que caracteriza a própria infração, ou seja, antes da defesa formal do interessado como autuado. </t>
  </si>
  <si>
    <t>Contabilizar todas as denúncias recebidas referentes a má conduta pública, escândalo ou condenação definitiva por crime considerado infamante, nos termos do art. 75 da Lei 5.194/1966 e da Resolução nº 1.090/2017 (independentemente de acatamento da denúncia ou não)</t>
  </si>
  <si>
    <t>Contabilizar todas as denúncias recebidas referentes à infração ao Código de Ética (independentemente de acatamento da denúncia ou não)</t>
  </si>
  <si>
    <t>Nº de autos de infração à legislação lavrados</t>
  </si>
  <si>
    <t>Nº de processos de infração à legislação recebidos na 1ª instância (lavrados) + Nº de processos de infração à legislação recebidos na 2ª instância / Nº de processos de infração à legislação com trânsito em julgado (1ª + 2ª instância)</t>
  </si>
  <si>
    <t>Nº de denúncias ao art. 75 da Lei 5.194/1966 recebidas na 1ª instância (acatadas) + Nº de denúncias ao art. 75 da Lei 5.194/1966 recebidas na 2ª instância / Nº de denúncias ao art. 75 da Lei 5.194/1966 com trânsito em julgado (1ª + 2ª instância)</t>
  </si>
  <si>
    <t>Nº de denúncias éticas recebidas na 1ª instância (acatadas) + Nº de denúncias éticas recebidas na 2ª instância / Nº de denúncias éticas com trânsito em julgado (1ª + 2ª instância)</t>
  </si>
  <si>
    <t>Nº de processos de infração com trânsito em julgado (1ª + 2ª instância) / Nº de processos de infração instaurados</t>
  </si>
  <si>
    <t>Nº de processos de infração com trânsito em julgado na 3ª instância / Nº de processos de infração instaurados</t>
  </si>
  <si>
    <t>Demonstra a proporção de processos de infração (autos e denúncias) instaurados que chegam à etapa de julgamento no Crea</t>
  </si>
  <si>
    <t>Demonstra a proporção de processos de infração (autos e denúncias) instaurados que chegam à etapa de julgamento no Confea</t>
  </si>
  <si>
    <r>
      <t>Demonstrar proporção dos processos de infração à legislação julgados</t>
    </r>
    <r>
      <rPr>
        <sz val="10"/>
        <rFont val="Calibri"/>
        <family val="2"/>
        <scheme val="minor"/>
      </rPr>
      <t xml:space="preserve"> que não têm êxito na execução da autuação no Crea</t>
    </r>
  </si>
  <si>
    <t>Demonstrar proporção das denúncias ao art. 75 da Lei 5.194/1966 julgadas que não têm êxito na execução da autuação no Crea</t>
  </si>
  <si>
    <t>Demonstrar proporção das denúncias éticas julgadas que não têm êxito na execução da autuação no Crea</t>
  </si>
  <si>
    <t>Demonstrar proporção dos processos de infração à legislação julgados que não têm êxito na execução da autuação no Confea</t>
  </si>
  <si>
    <t>Demonstrar proporção das denúncias ao art. 75 da Lei 5.194/1966 julgadas que não têm êxito na execução da autuação no Confea</t>
  </si>
  <si>
    <t>Demonstrar proporção das denúncias éticas julgadas que não têm êxito na execução da autuação no Confea</t>
  </si>
  <si>
    <t>DEMANDA DO TCU</t>
  </si>
  <si>
    <t>JULGAMENTO 3ª INSTÂNCIA - TOTAIS</t>
  </si>
  <si>
    <t>Nº de denúncias ao art. 75 da Lei 5.194/66 recebidas pela 3ª instância</t>
  </si>
  <si>
    <t>Nº de denúncias ao Código de Ética recebidas pela 3ª instância</t>
  </si>
  <si>
    <t>Nº de autos de infração à legislação julgados pela 3ª instância</t>
  </si>
  <si>
    <t>Nº de denúncias ao art. 75 da Lei 5.194/66 julgadas pela 3ª instância</t>
  </si>
  <si>
    <t>Nº de denúncias ao Código de Ética julgadas pela 3ª instância</t>
  </si>
  <si>
    <t>Média do tempo de tramitação do auto de infração/denúncia até o julgamento da 3ª instância</t>
  </si>
  <si>
    <t>Nº de autos de infração à legislação recebidos pela 3ª instância</t>
  </si>
  <si>
    <t>Média do tempo (em dias) que os autos ou denúncias julgados no exercício demoraram para receber a decisão do Plenário do Confea, contado da data da decisão de 2ª instância.</t>
  </si>
  <si>
    <t>Contabilizar apenas os autos de infração à legislação recebidos no Confea decorrentes de recurso interposto pelo autuado à decisão do Plenário do Crea para apreciação e julgamento do Plenário do Confea.</t>
  </si>
  <si>
    <t>Contabilizar apenas as denúncias ao art. 75 recebidas no Confea decorrentes de recurso interposto pelo autuado à decisão do Plenário do Crea para apreciação e julgamento do Plenário do Confea.</t>
  </si>
  <si>
    <t>Contabilizar apenas as denúncias ao Código de Ética recebidas no Confea decorrentes de recurso interposto pelo autuado à decisão do Plenário do Crea para apreciação e julgamento do Plenário do Confea.</t>
  </si>
  <si>
    <t>Contabilizar apenas os autos de infração à legislação apreciados pelo Plenário do Confea</t>
  </si>
  <si>
    <t>Contabilizar apenas as denúncias ao art. 75 da Lei 5.194/66 apreciadas pelo Plenário do Confea</t>
  </si>
  <si>
    <t>Contabilizar apenas as denúncias ao Código de Ética apreciadas pelo Plenário do Confea</t>
  </si>
  <si>
    <t xml:space="preserve">JULGAMENTO 3ª INSTÂNCIA POR MODALIDADE - INFRAÇÃO À LEGISLAÇÃO PROFISSIONAL </t>
  </si>
  <si>
    <t xml:space="preserve">JULGAMENTO 3ª INSTÂNCIA POR MODALIDADE - INFRAÇÃO AO ART. 75 DA LEI 5.194/1966 </t>
  </si>
  <si>
    <t>JULGAMENTO 3ª INSTÂNCIA POR MODALIDADE - INFRAÇÃO AO CÓDIGO DE ÉTICA</t>
  </si>
  <si>
    <t>JULGAMENTO 3ª INSTÂNCIA - CAPITULAÇÃO DA AUTUAÇÃO</t>
  </si>
  <si>
    <t>JULGAMENTO 3ª INSTÂNCIA COM APLICAÇÃO DE PENALIDADE</t>
  </si>
  <si>
    <t>JULGAMENTO 3ª INSTÂNCIA SEM ÊXITO NA EXECUÇÃO DA AUTUAÇÃO - INFRAÇÃO À LEGISLAÇÃO</t>
  </si>
  <si>
    <t>JULGAMENTO 3ª INSTÂNCIA SEM ÊXITO NA EXECUÇÃO DA AUTUAÇÃO - INFRAÇÃO AO ART. 75 DA LEI 5.194/1966</t>
  </si>
  <si>
    <t xml:space="preserve"> JULGAMENTO 3ª INSTÂNCIA SEM ÊXITO NA EXECUÇÃO DA AUTUAÇÃO - INFRAÇÃO AO CÓDIGO DE ÉTICA</t>
  </si>
  <si>
    <t>Autos de infração à legislação devolvidos ao Crea, no caso de identificação de erros sanáveis.</t>
  </si>
  <si>
    <t>Denúncias ao art. 75 da Lei 5.194/1966 devolvidas ao Crea para restabelecimento à normalidade processual, no caso de identificação de erros sanáveis.</t>
  </si>
  <si>
    <t>Denúncias éticas devolvidas ao Crea para restabelecimento à normalidade processual, no caso de identificação de erros sanáveis.</t>
  </si>
  <si>
    <t>Valor das multas transitadas em julgado (R$)</t>
  </si>
  <si>
    <t>Valor arrecadado com multas transitadas em julgado (R$)</t>
  </si>
  <si>
    <t>Nº de processos de infração à legislação julgados sem êxito na execução da autuação (1ª + 2ª  instância) / Nº de processos de infração à legislação com trânsito em julgado (1ª + 2ª instância)</t>
  </si>
  <si>
    <t>Nº de denúncias ao art. 75 da Lei 5.194/1966 julgadas sem êxito na execução da autuação (1ª + 2ª  instância) / Nº de denúncias ao art. 75 da Lei 5.194/1966 com trânsito em julgado (1ª + 2ª instância)</t>
  </si>
  <si>
    <t>Nº de denúncias éticas julgadas sem êxito na execução da autuação (1ª + 2ª instância) / Nº de denúncias éticas com trânsito em julgado (1ª + 2ª instância)</t>
  </si>
  <si>
    <t>Nº de processos de infração à legislação julgados sem êxito na execução da autuação na 3ª  instância / Nº de processos de infração à legislação com trânsito em julgado na 3ª instância</t>
  </si>
  <si>
    <t>Nº de denúncias ao art. 75 da Lei 5.194/1966 julgadas sem êxito na execução da autuação na 3ª  instância / Nº de denúncias ao art. 75 da Lei 5.194/1966 com trânsito em julgado na 3ª  instância</t>
  </si>
  <si>
    <t>Nº de denúncias éticas julgadas sem êxito na execução da autuação na 3ª  instância / Nº de denúncias éticas com trânsito em julgado na 3ª  instância</t>
  </si>
  <si>
    <t xml:space="preserve">Despesa com salário, encargos e benefícios a agentes fiscais + Despesa com salário, encargos e benefícios a gestor e empregados do setor de fiscalização (exceto fiscais) + Despesa com verbas indenizatórias a fiscais + Despesa com verbas indenizatórias a gestor e empregados do setor de fiscalização (exceto fiscais) + Despesa com seguro, calibração e manutenção de equipamentos + Despesa com telefonia móvel institucional utilizada pelos fiscais + Despesa com manutenção, seguro, estacionamento e pedágio dos veículos + Despesa com combustível de veículos da fiscalização + Despesa com aluguel de veículos utilizados na fiscalização + Despesa com capacitação de gestor e empregados do setor de fiscalização (exceto fiscais) + Despesa com capacitação de agentes fiscais / Receita corrente </t>
  </si>
  <si>
    <t>Esse indicador é opcional. Ele foi criado considerando contas de despesa que pudessem ser rateadas pelas áreas de fiscalização, demais áreas finalísticas e de suporte, para fins de comparação do valor gasto nessas 3 áreas.</t>
  </si>
  <si>
    <t>Taxa de eficiência do julgamento de denúncias éticas no Crea</t>
  </si>
  <si>
    <t>Valor efetivamente arrecadado a partir das multas aplicadas (transitadas em julgado), considerando juros e correção.
Valor contabilizado pelo Crea, descontada a cota-parte do Confea/Mutua</t>
  </si>
  <si>
    <t>Valor original das multas aplicadas (transitadas em julgado), considerando juros e correção.
Valor contabilizado pelo Crea, descontada a cota-parte do Confea/Mutua</t>
  </si>
  <si>
    <t>Multas aplicadas (transitadas em julgado) em quaisquer exercícios as quais ultrapassaram o prazo de vencimento da obrigação sem terem sido pagas</t>
  </si>
  <si>
    <t xml:space="preserve">Valor arrecado com multas transitadas em julgado / Valor das multas transitadas em julgado </t>
  </si>
  <si>
    <t>Contabilizar entidades que efetivamente ocuparam a vaga e encontram-se representadas no Plenário do Crea</t>
  </si>
  <si>
    <t>Contabilizar instituições que efetivamente ocuparam a vaga e encontram-se representadas no Plenário do Crea</t>
  </si>
  <si>
    <t>Contabilizar unidades físicas que contam com estrutura de fiscalização.</t>
  </si>
  <si>
    <t>Contabilizar unidades físicas sem estrutura de fiscalização.</t>
  </si>
  <si>
    <t>OBRIGATORIEDADE DE APRESENTAÇÃO NOS RGs DO CREA E DO CONFEA</t>
  </si>
  <si>
    <t>OBRIGATORIEDADE DE APRESENTAÇÃO NO RG DO CONFEA</t>
  </si>
  <si>
    <t>Além de calcular o indicador, o Crea deverá discriminar os valores de cada conta que compõe o gasto da fiscalização (para deixar evidente que, ao contrário do inicialmente requerido pelo TCU, estamos considerando também como custo da fiscalização alguns itens de despesa com gestor e empregados do setor de fiscalização, essenciais para o exercício da função de fiscalização)</t>
  </si>
  <si>
    <t>Além de calcular o indicador, o Crea deverá discriminar os valores de cada conta que compõe o gasto da fiscalização (para deixar evidente que, ao contrário do inicialmente requerido pelo TCU, estamos considerando também como custo da fiscalização alguns itens de despesa com gestor e empregados do setor de fiscalização, essenciais para o exercício da função de fiscalização)
Esse indicador é opcional. Ele foi criado considerando contas de despesa que pudessem ser rateadas pelas áreas de fiscalização, demais áreas finalísticas e de suporte, para fins de comparação do valor gasto nessas 3 áreas.</t>
  </si>
  <si>
    <t>Nº de conselheiros federais titulares</t>
  </si>
  <si>
    <t>Despesa com verbas indenizatórias a conselheiros federais titulares (diárias, AT, jetons e outros)</t>
  </si>
  <si>
    <t>Valor total gasto com indenizações a conselheiros, indicando o total gasto com diárias, jetons, auxílios, representação e demais verbas indenizatórias</t>
  </si>
  <si>
    <t>Taxa da despesa consumida pelas indenizações a conselheiros regionais</t>
  </si>
  <si>
    <t>Taxa da despesa consumida pelas indenizações a conselheiros federais</t>
  </si>
  <si>
    <t>Demonstrar proporção dos recursos gastos com as verbas indenizatórias a conselheiros regionais titulares</t>
  </si>
  <si>
    <t>Demonstrar proporção dos recursos gastos com as verbas indenizatórias a conselheiros federais titulares</t>
  </si>
  <si>
    <t>Despesa com verbas indenizatórias a conselheiros regionais titulares / Despesa corrente empenhada</t>
  </si>
  <si>
    <t>Despesa com verbas indenizatórias a conselheiros federais titulares / Despesa corrente empenhada</t>
  </si>
  <si>
    <t xml:space="preserve">Confea </t>
  </si>
  <si>
    <t>Despesa com verbas indenizatórias a conselheiros regionais titulares (diárias, AT, jetons e outros)</t>
  </si>
  <si>
    <t>DESPESA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</si>
</sst>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"/>
    <numFmt numFmtId="165" formatCode="#,##0.00&quot; &quot;;#,##0.00&quot; &quot;;&quot;-&quot;#&quot; &quot;;&quot; &quot;@&quot; 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rgb="FF000000"/>
      <name val="Calibri"/>
      <family val="2"/>
    </font>
    <font>
      <strike/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5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/>
    </xf>
    <xf numFmtId="3" fontId="5" fillId="4" borderId="5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/>
    </xf>
    <xf numFmtId="3" fontId="5" fillId="4" borderId="5" xfId="1" applyNumberFormat="1" applyFont="1" applyFill="1" applyBorder="1" applyAlignment="1">
      <alignment horizontal="left" vertical="center" wrapText="1"/>
    </xf>
    <xf numFmtId="3" fontId="5" fillId="4" borderId="5" xfId="1" applyNumberFormat="1" applyFont="1" applyFill="1" applyBorder="1" applyAlignment="1">
      <alignment horizontal="center" vertical="center"/>
    </xf>
    <xf numFmtId="3" fontId="8" fillId="4" borderId="5" xfId="1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9" fillId="0" borderId="0" xfId="0" applyFont="1"/>
    <xf numFmtId="164" fontId="6" fillId="0" borderId="1" xfId="6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64" fontId="9" fillId="0" borderId="1" xfId="6" applyNumberFormat="1" applyFont="1" applyBorder="1" applyAlignment="1">
      <alignment horizontal="left" vertical="center" wrapText="1"/>
    </xf>
    <xf numFmtId="0" fontId="15" fillId="0" borderId="0" xfId="0" applyFont="1"/>
    <xf numFmtId="0" fontId="9" fillId="10" borderId="0" xfId="0" applyFont="1" applyFill="1"/>
    <xf numFmtId="0" fontId="11" fillId="3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164" fontId="6" fillId="0" borderId="1" xfId="6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15" fillId="0" borderId="0" xfId="0" applyFont="1" applyFill="1"/>
    <xf numFmtId="0" fontId="6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3" fontId="5" fillId="4" borderId="10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/>
    </xf>
    <xf numFmtId="9" fontId="9" fillId="0" borderId="1" xfId="14" applyFont="1" applyBorder="1" applyAlignment="1">
      <alignment horizontal="center" vertical="center" wrapText="1"/>
    </xf>
    <xf numFmtId="9" fontId="9" fillId="0" borderId="1" xfId="14" applyNumberFormat="1" applyFont="1" applyBorder="1" applyAlignment="1">
      <alignment horizontal="center" vertical="center" wrapText="1"/>
    </xf>
    <xf numFmtId="164" fontId="6" fillId="0" borderId="1" xfId="6" applyNumberFormat="1" applyFont="1" applyBorder="1" applyAlignment="1">
      <alignment horizontal="center" vertical="center" wrapText="1"/>
    </xf>
    <xf numFmtId="9" fontId="6" fillId="0" borderId="1" xfId="14" applyFont="1" applyBorder="1" applyAlignment="1">
      <alignment horizontal="center" vertical="center" wrapText="1"/>
    </xf>
    <xf numFmtId="9" fontId="6" fillId="0" borderId="1" xfId="14" applyFont="1" applyFill="1" applyBorder="1" applyAlignment="1">
      <alignment horizontal="center" vertical="center" wrapText="1"/>
    </xf>
    <xf numFmtId="9" fontId="9" fillId="0" borderId="3" xfId="14" applyFont="1" applyFill="1" applyBorder="1" applyAlignment="1">
      <alignment horizontal="center" vertical="center" wrapText="1"/>
    </xf>
    <xf numFmtId="9" fontId="6" fillId="0" borderId="3" xfId="14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2" fontId="6" fillId="0" borderId="1" xfId="6" applyNumberFormat="1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9" fontId="11" fillId="0" borderId="1" xfId="14" applyFont="1" applyFill="1" applyBorder="1" applyAlignment="1">
      <alignment horizontal="center" vertical="center" wrapText="1"/>
    </xf>
    <xf numFmtId="9" fontId="9" fillId="0" borderId="1" xfId="14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3" fontId="16" fillId="4" borderId="5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11" borderId="1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3" fontId="16" fillId="4" borderId="11" xfId="1" applyNumberFormat="1" applyFont="1" applyFill="1" applyBorder="1" applyAlignment="1">
      <alignment horizontal="left" vertical="center" wrapText="1"/>
    </xf>
    <xf numFmtId="3" fontId="5" fillId="4" borderId="12" xfId="1" applyNumberFormat="1" applyFont="1" applyFill="1" applyBorder="1" applyAlignment="1">
      <alignment horizontal="center" vertical="center" wrapText="1"/>
    </xf>
  </cellXfs>
  <cellStyles count="15">
    <cellStyle name="Excel Built-in Comma" xfId="13"/>
    <cellStyle name="Moeda 2" xfId="8"/>
    <cellStyle name="Normal" xfId="0" builtinId="0"/>
    <cellStyle name="Normal 2" xfId="4"/>
    <cellStyle name="Normal 2 2" xfId="6"/>
    <cellStyle name="Porcentagem" xfId="14" builtinId="5"/>
    <cellStyle name="Vírgula" xfId="1" builtinId="3"/>
    <cellStyle name="Vírgula 2" xfId="3"/>
    <cellStyle name="Vírgula 2 2" xfId="10"/>
    <cellStyle name="Vírgula 2 2 2" xfId="12"/>
    <cellStyle name="Vírgula 2 3" xfId="11"/>
    <cellStyle name="Vírgula 3" xfId="2"/>
    <cellStyle name="Vírgula 4" xfId="5"/>
    <cellStyle name="Vírgula 5" xfId="7"/>
    <cellStyle name="Vírgula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U363"/>
  <sheetViews>
    <sheetView zoomScaleNormal="100" workbookViewId="0">
      <pane xSplit="3" ySplit="2" topLeftCell="D338" activePane="bottomRight" state="frozen"/>
      <selection pane="topRight" activeCell="D1" sqref="D1"/>
      <selection pane="bottomLeft" activeCell="A3" sqref="A3"/>
      <selection pane="bottomRight" activeCell="A339" sqref="A339:XFD339"/>
    </sheetView>
  </sheetViews>
  <sheetFormatPr defaultColWidth="21.28515625" defaultRowHeight="12.75" x14ac:dyDescent="0.25"/>
  <cols>
    <col min="1" max="1" width="59.28515625" style="5" customWidth="1"/>
    <col min="2" max="2" width="69.85546875" style="5" customWidth="1"/>
    <col min="3" max="3" width="17.140625" style="2" customWidth="1"/>
    <col min="4" max="4" width="16.7109375" style="2" customWidth="1"/>
    <col min="5" max="5" width="19.28515625" style="2" customWidth="1"/>
    <col min="6" max="6" width="16.85546875" style="14" customWidth="1"/>
    <col min="7" max="7" width="33.85546875" style="14" customWidth="1"/>
    <col min="8" max="99" width="21.28515625" style="14"/>
    <col min="100" max="16384" width="21.28515625" style="2"/>
  </cols>
  <sheetData>
    <row r="1" spans="1:99" s="3" customFormat="1" ht="29.25" thickBot="1" x14ac:dyDescent="0.3">
      <c r="A1" s="110" t="s">
        <v>575</v>
      </c>
      <c r="B1" s="67"/>
      <c r="C1" s="41"/>
      <c r="D1" s="9"/>
      <c r="E1" s="90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</row>
    <row r="2" spans="1:99" ht="51.75" thickBot="1" x14ac:dyDescent="0.3">
      <c r="A2" s="120" t="s">
        <v>110</v>
      </c>
      <c r="B2" s="22" t="s">
        <v>61</v>
      </c>
      <c r="C2" s="22" t="s">
        <v>62</v>
      </c>
      <c r="D2" s="22" t="s">
        <v>629</v>
      </c>
      <c r="E2" s="22" t="s">
        <v>675</v>
      </c>
      <c r="F2" s="22" t="s">
        <v>441</v>
      </c>
      <c r="G2" s="121" t="s">
        <v>442</v>
      </c>
    </row>
    <row r="3" spans="1:99" s="3" customFormat="1" x14ac:dyDescent="0.25">
      <c r="A3" s="10" t="s">
        <v>41</v>
      </c>
      <c r="B3" s="10"/>
      <c r="C3" s="11"/>
      <c r="D3" s="119"/>
      <c r="E3" s="119"/>
      <c r="F3" s="119"/>
      <c r="G3" s="119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</row>
    <row r="4" spans="1:99" s="3" customFormat="1" ht="25.5" x14ac:dyDescent="0.25">
      <c r="A4" s="6" t="s">
        <v>38</v>
      </c>
      <c r="B4" s="6" t="s">
        <v>671</v>
      </c>
      <c r="C4" s="9" t="s">
        <v>64</v>
      </c>
      <c r="D4" s="43"/>
      <c r="E4" s="118" t="s">
        <v>208</v>
      </c>
      <c r="F4" s="66"/>
      <c r="G4" s="66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</row>
    <row r="5" spans="1:99" s="3" customFormat="1" ht="25.5" x14ac:dyDescent="0.25">
      <c r="A5" s="6" t="s">
        <v>39</v>
      </c>
      <c r="B5" s="6" t="s">
        <v>672</v>
      </c>
      <c r="C5" s="9" t="s">
        <v>64</v>
      </c>
      <c r="D5" s="43"/>
      <c r="E5" s="43" t="s">
        <v>208</v>
      </c>
      <c r="F5" s="66"/>
      <c r="G5" s="66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</row>
    <row r="6" spans="1:99" s="3" customFormat="1" x14ac:dyDescent="0.25">
      <c r="A6" s="6" t="s">
        <v>33</v>
      </c>
      <c r="B6" s="6"/>
      <c r="C6" s="9" t="s">
        <v>64</v>
      </c>
      <c r="D6" s="43"/>
      <c r="E6" s="43" t="s">
        <v>340</v>
      </c>
      <c r="F6" s="66"/>
      <c r="G6" s="66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</row>
    <row r="7" spans="1:99" s="3" customFormat="1" x14ac:dyDescent="0.25">
      <c r="A7" s="6" t="s">
        <v>32</v>
      </c>
      <c r="B7" s="6" t="s">
        <v>673</v>
      </c>
      <c r="C7" s="9" t="s">
        <v>64</v>
      </c>
      <c r="D7" s="43"/>
      <c r="E7" s="43" t="s">
        <v>208</v>
      </c>
      <c r="F7" s="66"/>
      <c r="G7" s="66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</row>
    <row r="8" spans="1:99" s="3" customFormat="1" x14ac:dyDescent="0.25">
      <c r="A8" s="6" t="s">
        <v>63</v>
      </c>
      <c r="B8" s="6" t="s">
        <v>674</v>
      </c>
      <c r="C8" s="9" t="s">
        <v>64</v>
      </c>
      <c r="D8" s="43"/>
      <c r="E8" s="43" t="s">
        <v>208</v>
      </c>
      <c r="F8" s="66"/>
      <c r="G8" s="66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</row>
    <row r="9" spans="1:99" s="3" customFormat="1" x14ac:dyDescent="0.25">
      <c r="A9" s="6" t="s">
        <v>31</v>
      </c>
      <c r="B9" s="6" t="s">
        <v>65</v>
      </c>
      <c r="C9" s="9" t="s">
        <v>64</v>
      </c>
      <c r="D9" s="43"/>
      <c r="E9" s="43" t="s">
        <v>208</v>
      </c>
      <c r="F9" s="66"/>
      <c r="G9" s="66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</row>
    <row r="10" spans="1:99" s="3" customFormat="1" x14ac:dyDescent="0.25">
      <c r="A10" s="6" t="s">
        <v>458</v>
      </c>
      <c r="B10" s="6" t="s">
        <v>206</v>
      </c>
      <c r="C10" s="9" t="s">
        <v>64</v>
      </c>
      <c r="D10" s="43"/>
      <c r="E10" s="43" t="s">
        <v>208</v>
      </c>
      <c r="F10" s="66"/>
      <c r="G10" s="66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</row>
    <row r="11" spans="1:99" s="3" customFormat="1" ht="25.5" x14ac:dyDescent="0.25">
      <c r="A11" s="6" t="s">
        <v>42</v>
      </c>
      <c r="B11" s="6" t="s">
        <v>204</v>
      </c>
      <c r="C11" s="9" t="s">
        <v>64</v>
      </c>
      <c r="D11" s="43"/>
      <c r="E11" s="43" t="s">
        <v>340</v>
      </c>
      <c r="F11" s="66"/>
      <c r="G11" s="66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</row>
    <row r="12" spans="1:99" s="3" customFormat="1" ht="38.25" x14ac:dyDescent="0.25">
      <c r="A12" s="6" t="s">
        <v>109</v>
      </c>
      <c r="B12" s="6" t="s">
        <v>205</v>
      </c>
      <c r="C12" s="9" t="s">
        <v>64</v>
      </c>
      <c r="D12" s="43"/>
      <c r="E12" s="43" t="s">
        <v>340</v>
      </c>
      <c r="F12" s="66"/>
      <c r="G12" s="66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</row>
    <row r="13" spans="1:99" s="3" customFormat="1" ht="81" customHeight="1" x14ac:dyDescent="0.25">
      <c r="A13" s="6" t="s">
        <v>163</v>
      </c>
      <c r="B13" s="6" t="s">
        <v>138</v>
      </c>
      <c r="C13" s="9" t="s">
        <v>64</v>
      </c>
      <c r="D13" s="43"/>
      <c r="E13" s="43" t="s">
        <v>340</v>
      </c>
      <c r="F13" s="66"/>
      <c r="G13" s="66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</row>
    <row r="14" spans="1:99" s="3" customFormat="1" x14ac:dyDescent="0.25">
      <c r="A14" s="18" t="s">
        <v>302</v>
      </c>
      <c r="B14" s="18"/>
      <c r="C14" s="19"/>
      <c r="D14" s="38"/>
      <c r="E14" s="38"/>
      <c r="F14" s="38"/>
      <c r="G14" s="38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</row>
    <row r="15" spans="1:99" s="3" customFormat="1" x14ac:dyDescent="0.25">
      <c r="A15" s="12" t="s">
        <v>68</v>
      </c>
      <c r="B15" s="6"/>
      <c r="C15" s="13" t="s">
        <v>55</v>
      </c>
      <c r="D15" s="43"/>
      <c r="E15" s="43" t="s">
        <v>208</v>
      </c>
      <c r="F15" s="66"/>
      <c r="G15" s="66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</row>
    <row r="16" spans="1:99" s="3" customFormat="1" x14ac:dyDescent="0.25">
      <c r="A16" s="6" t="s">
        <v>69</v>
      </c>
      <c r="B16" s="6"/>
      <c r="C16" s="9" t="s">
        <v>67</v>
      </c>
      <c r="D16" s="43"/>
      <c r="E16" s="43" t="s">
        <v>208</v>
      </c>
      <c r="F16" s="66"/>
      <c r="G16" s="66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</row>
    <row r="17" spans="1:99" s="3" customFormat="1" x14ac:dyDescent="0.25">
      <c r="A17" s="6" t="s">
        <v>34</v>
      </c>
      <c r="B17" s="6"/>
      <c r="C17" s="9" t="s">
        <v>64</v>
      </c>
      <c r="D17" s="43"/>
      <c r="E17" s="43" t="s">
        <v>208</v>
      </c>
      <c r="F17" s="66"/>
      <c r="G17" s="66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</row>
    <row r="18" spans="1:99" s="3" customFormat="1" ht="25.5" x14ac:dyDescent="0.25">
      <c r="A18" s="6" t="s">
        <v>35</v>
      </c>
      <c r="B18" s="6" t="s">
        <v>166</v>
      </c>
      <c r="C18" s="9" t="s">
        <v>64</v>
      </c>
      <c r="D18" s="43"/>
      <c r="E18" s="43" t="s">
        <v>208</v>
      </c>
      <c r="F18" s="66"/>
      <c r="G18" s="66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</row>
    <row r="19" spans="1:99" s="3" customFormat="1" x14ac:dyDescent="0.25">
      <c r="A19" s="6" t="s">
        <v>45</v>
      </c>
      <c r="B19" s="6"/>
      <c r="C19" s="9" t="s">
        <v>64</v>
      </c>
      <c r="D19" s="43"/>
      <c r="E19" s="43" t="s">
        <v>208</v>
      </c>
      <c r="F19" s="66"/>
      <c r="G19" s="66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</row>
    <row r="20" spans="1:99" s="3" customFormat="1" ht="25.5" x14ac:dyDescent="0.25">
      <c r="A20" s="6" t="s">
        <v>283</v>
      </c>
      <c r="B20" s="6" t="s">
        <v>167</v>
      </c>
      <c r="C20" s="40" t="s">
        <v>64</v>
      </c>
      <c r="D20" s="43"/>
      <c r="E20" s="43" t="s">
        <v>208</v>
      </c>
      <c r="F20" s="66"/>
      <c r="G20" s="66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</row>
    <row r="21" spans="1:99" s="14" customFormat="1" ht="25.5" x14ac:dyDescent="0.25">
      <c r="A21" s="12" t="s">
        <v>282</v>
      </c>
      <c r="B21" s="12" t="s">
        <v>284</v>
      </c>
      <c r="C21" s="39" t="s">
        <v>64</v>
      </c>
      <c r="D21" s="43"/>
      <c r="E21" s="43" t="s">
        <v>208</v>
      </c>
      <c r="F21" s="66"/>
      <c r="G21" s="66"/>
    </row>
    <row r="22" spans="1:99" s="3" customFormat="1" ht="25.5" x14ac:dyDescent="0.25">
      <c r="A22" s="6" t="s">
        <v>85</v>
      </c>
      <c r="B22" s="6" t="s">
        <v>164</v>
      </c>
      <c r="C22" s="9" t="s">
        <v>64</v>
      </c>
      <c r="D22" s="43"/>
      <c r="E22" s="43" t="s">
        <v>208</v>
      </c>
      <c r="F22" s="66"/>
      <c r="G22" s="66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</row>
    <row r="23" spans="1:99" s="3" customFormat="1" ht="51" x14ac:dyDescent="0.25">
      <c r="A23" s="12" t="s">
        <v>71</v>
      </c>
      <c r="B23" s="12" t="s">
        <v>543</v>
      </c>
      <c r="C23" s="9" t="s">
        <v>67</v>
      </c>
      <c r="D23" s="43"/>
      <c r="E23" s="43" t="s">
        <v>208</v>
      </c>
      <c r="F23" s="66"/>
      <c r="G23" s="66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</row>
    <row r="24" spans="1:99" s="3" customFormat="1" ht="25.5" x14ac:dyDescent="0.25">
      <c r="A24" s="18" t="s">
        <v>303</v>
      </c>
      <c r="B24" s="18"/>
      <c r="C24" s="19"/>
      <c r="D24" s="38"/>
      <c r="E24" s="38"/>
      <c r="F24" s="38"/>
      <c r="G24" s="38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</row>
    <row r="25" spans="1:99" s="3" customFormat="1" x14ac:dyDescent="0.25">
      <c r="A25" s="12" t="s">
        <v>68</v>
      </c>
      <c r="B25" s="6"/>
      <c r="C25" s="13" t="s">
        <v>55</v>
      </c>
      <c r="D25" s="43"/>
      <c r="E25" s="43" t="s">
        <v>208</v>
      </c>
      <c r="F25" s="66"/>
      <c r="G25" s="66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</row>
    <row r="26" spans="1:99" s="3" customFormat="1" x14ac:dyDescent="0.25">
      <c r="A26" s="6" t="s">
        <v>69</v>
      </c>
      <c r="B26" s="6"/>
      <c r="C26" s="9" t="s">
        <v>67</v>
      </c>
      <c r="D26" s="43"/>
      <c r="E26" s="43" t="s">
        <v>208</v>
      </c>
      <c r="F26" s="66"/>
      <c r="G26" s="66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</row>
    <row r="27" spans="1:99" s="3" customFormat="1" x14ac:dyDescent="0.25">
      <c r="A27" s="6" t="s">
        <v>48</v>
      </c>
      <c r="B27" s="6"/>
      <c r="C27" s="9" t="s">
        <v>64</v>
      </c>
      <c r="D27" s="43"/>
      <c r="E27" s="43" t="s">
        <v>208</v>
      </c>
      <c r="F27" s="66"/>
      <c r="G27" s="66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</row>
    <row r="28" spans="1:99" s="3" customFormat="1" ht="25.5" x14ac:dyDescent="0.25">
      <c r="A28" s="6" t="s">
        <v>49</v>
      </c>
      <c r="B28" s="6" t="s">
        <v>166</v>
      </c>
      <c r="C28" s="9" t="s">
        <v>64</v>
      </c>
      <c r="D28" s="43"/>
      <c r="E28" s="43" t="s">
        <v>208</v>
      </c>
      <c r="F28" s="66"/>
      <c r="G28" s="66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</row>
    <row r="29" spans="1:99" s="3" customFormat="1" x14ac:dyDescent="0.25">
      <c r="A29" s="6" t="s">
        <v>50</v>
      </c>
      <c r="B29" s="6"/>
      <c r="C29" s="9" t="s">
        <v>64</v>
      </c>
      <c r="D29" s="43"/>
      <c r="E29" s="43" t="s">
        <v>208</v>
      </c>
      <c r="G29" s="66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</row>
    <row r="30" spans="1:99" s="3" customFormat="1" ht="25.5" x14ac:dyDescent="0.25">
      <c r="A30" s="6" t="s">
        <v>72</v>
      </c>
      <c r="B30" s="6" t="s">
        <v>167</v>
      </c>
      <c r="C30" s="40" t="s">
        <v>64</v>
      </c>
      <c r="D30" s="43"/>
      <c r="E30" s="43" t="s">
        <v>208</v>
      </c>
      <c r="F30" s="66"/>
      <c r="G30" s="66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</row>
    <row r="31" spans="1:99" s="14" customFormat="1" ht="25.5" x14ac:dyDescent="0.25">
      <c r="A31" s="12" t="s">
        <v>282</v>
      </c>
      <c r="B31" s="12" t="s">
        <v>284</v>
      </c>
      <c r="C31" s="39" t="s">
        <v>64</v>
      </c>
      <c r="D31" s="43"/>
      <c r="E31" s="43" t="s">
        <v>208</v>
      </c>
      <c r="F31" s="66"/>
      <c r="G31" s="66"/>
    </row>
    <row r="32" spans="1:99" s="3" customFormat="1" ht="25.5" x14ac:dyDescent="0.25">
      <c r="A32" s="6" t="s">
        <v>85</v>
      </c>
      <c r="B32" s="6" t="s">
        <v>164</v>
      </c>
      <c r="C32" s="9" t="s">
        <v>64</v>
      </c>
      <c r="D32" s="43"/>
      <c r="E32" s="43" t="s">
        <v>208</v>
      </c>
      <c r="F32" s="66"/>
      <c r="G32" s="66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</row>
    <row r="33" spans="1:99" s="3" customFormat="1" ht="51" x14ac:dyDescent="0.25">
      <c r="A33" s="12" t="s">
        <v>71</v>
      </c>
      <c r="B33" s="12" t="s">
        <v>543</v>
      </c>
      <c r="C33" s="9" t="s">
        <v>67</v>
      </c>
      <c r="D33" s="43"/>
      <c r="E33" s="43" t="s">
        <v>208</v>
      </c>
      <c r="F33" s="66"/>
      <c r="G33" s="66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</row>
    <row r="34" spans="1:99" s="64" customFormat="1" ht="25.5" x14ac:dyDescent="0.25">
      <c r="A34" s="20" t="s">
        <v>285</v>
      </c>
      <c r="B34" s="20"/>
      <c r="C34" s="21"/>
      <c r="D34" s="93"/>
      <c r="E34" s="93"/>
      <c r="F34" s="93"/>
      <c r="G34" s="93"/>
    </row>
    <row r="35" spans="1:99" s="64" customFormat="1" x14ac:dyDescent="0.25">
      <c r="A35" s="12" t="s">
        <v>286</v>
      </c>
      <c r="B35" s="91"/>
      <c r="C35" s="13" t="s">
        <v>55</v>
      </c>
      <c r="D35" s="43"/>
      <c r="E35" s="43" t="s">
        <v>208</v>
      </c>
      <c r="F35" s="89"/>
      <c r="G35" s="89"/>
    </row>
    <row r="36" spans="1:99" s="64" customFormat="1" x14ac:dyDescent="0.25">
      <c r="A36" s="12" t="s">
        <v>287</v>
      </c>
      <c r="B36" s="92"/>
      <c r="C36" s="66" t="s">
        <v>67</v>
      </c>
      <c r="D36" s="43"/>
      <c r="E36" s="43" t="s">
        <v>208</v>
      </c>
      <c r="F36" s="89"/>
      <c r="G36" s="89"/>
    </row>
    <row r="37" spans="1:99" s="64" customFormat="1" x14ac:dyDescent="0.25">
      <c r="A37" s="12" t="s">
        <v>289</v>
      </c>
      <c r="B37" s="92"/>
      <c r="C37" s="13" t="s">
        <v>55</v>
      </c>
      <c r="D37" s="43"/>
      <c r="E37" s="43" t="s">
        <v>208</v>
      </c>
      <c r="F37" s="89"/>
      <c r="G37" s="89"/>
    </row>
    <row r="38" spans="1:99" s="64" customFormat="1" x14ac:dyDescent="0.25">
      <c r="A38" s="12" t="s">
        <v>288</v>
      </c>
      <c r="B38" s="92"/>
      <c r="C38" s="66" t="s">
        <v>67</v>
      </c>
      <c r="D38" s="43"/>
      <c r="E38" s="43" t="s">
        <v>208</v>
      </c>
      <c r="F38" s="89"/>
      <c r="G38" s="89"/>
    </row>
    <row r="39" spans="1:99" s="3" customFormat="1" x14ac:dyDescent="0.25">
      <c r="A39" s="20" t="s">
        <v>574</v>
      </c>
      <c r="B39" s="20"/>
      <c r="C39" s="21"/>
      <c r="D39" s="38"/>
      <c r="E39" s="38"/>
      <c r="F39" s="38"/>
      <c r="G39" s="38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</row>
    <row r="40" spans="1:99" s="3" customFormat="1" ht="25.5" x14ac:dyDescent="0.25">
      <c r="A40" s="6" t="s">
        <v>7</v>
      </c>
      <c r="B40" s="6" t="s">
        <v>278</v>
      </c>
      <c r="C40" s="9" t="s">
        <v>64</v>
      </c>
      <c r="D40" s="43"/>
      <c r="E40" s="43" t="s">
        <v>208</v>
      </c>
      <c r="F40" s="66"/>
      <c r="G40" s="66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</row>
    <row r="41" spans="1:99" s="3" customFormat="1" ht="38.25" x14ac:dyDescent="0.25">
      <c r="A41" s="6" t="s">
        <v>8</v>
      </c>
      <c r="B41" s="6" t="s">
        <v>165</v>
      </c>
      <c r="C41" s="9" t="s">
        <v>64</v>
      </c>
      <c r="D41" s="43"/>
      <c r="E41" s="43" t="s">
        <v>208</v>
      </c>
      <c r="F41" s="66"/>
      <c r="G41" s="66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</row>
    <row r="42" spans="1:99" s="3" customFormat="1" ht="25.5" x14ac:dyDescent="0.25">
      <c r="A42" s="6" t="s">
        <v>47</v>
      </c>
      <c r="B42" s="6" t="s">
        <v>278</v>
      </c>
      <c r="C42" s="9" t="s">
        <v>64</v>
      </c>
      <c r="D42" s="43"/>
      <c r="E42" s="43" t="s">
        <v>208</v>
      </c>
      <c r="F42" s="66"/>
      <c r="G42" s="66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</row>
    <row r="43" spans="1:99" s="3" customFormat="1" ht="25.5" x14ac:dyDescent="0.25">
      <c r="A43" s="6" t="s">
        <v>9</v>
      </c>
      <c r="B43" s="6" t="s">
        <v>278</v>
      </c>
      <c r="C43" s="9" t="s">
        <v>64</v>
      </c>
      <c r="D43" s="43"/>
      <c r="E43" s="43" t="s">
        <v>208</v>
      </c>
      <c r="F43" s="66"/>
      <c r="G43" s="66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</row>
    <row r="44" spans="1:99" s="3" customFormat="1" ht="25.5" x14ac:dyDescent="0.25">
      <c r="A44" s="6" t="s">
        <v>10</v>
      </c>
      <c r="B44" s="6" t="s">
        <v>278</v>
      </c>
      <c r="C44" s="9" t="s">
        <v>64</v>
      </c>
      <c r="D44" s="43"/>
      <c r="E44" s="43" t="s">
        <v>208</v>
      </c>
      <c r="F44" s="66"/>
      <c r="G44" s="66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</row>
    <row r="45" spans="1:99" s="3" customFormat="1" ht="25.5" x14ac:dyDescent="0.25">
      <c r="A45" s="6" t="s">
        <v>11</v>
      </c>
      <c r="B45" s="6" t="s">
        <v>278</v>
      </c>
      <c r="C45" s="9" t="s">
        <v>64</v>
      </c>
      <c r="D45" s="43"/>
      <c r="E45" s="43" t="s">
        <v>208</v>
      </c>
      <c r="F45" s="66"/>
      <c r="G45" s="66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</row>
    <row r="46" spans="1:99" s="3" customFormat="1" ht="27.75" customHeight="1" x14ac:dyDescent="0.25">
      <c r="A46" s="6" t="s">
        <v>12</v>
      </c>
      <c r="B46" s="6" t="s">
        <v>278</v>
      </c>
      <c r="C46" s="9" t="s">
        <v>64</v>
      </c>
      <c r="D46" s="43"/>
      <c r="E46" s="43" t="s">
        <v>208</v>
      </c>
      <c r="F46" s="66"/>
      <c r="G46" s="66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</row>
    <row r="47" spans="1:99" s="3" customFormat="1" ht="38.25" x14ac:dyDescent="0.25">
      <c r="A47" s="6" t="s">
        <v>13</v>
      </c>
      <c r="B47" s="6" t="s">
        <v>165</v>
      </c>
      <c r="C47" s="9" t="s">
        <v>64</v>
      </c>
      <c r="D47" s="43"/>
      <c r="E47" s="43" t="s">
        <v>208</v>
      </c>
      <c r="F47" s="66"/>
      <c r="G47" s="66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</row>
    <row r="48" spans="1:99" s="3" customFormat="1" x14ac:dyDescent="0.25">
      <c r="A48" s="18" t="s">
        <v>86</v>
      </c>
      <c r="B48" s="18"/>
      <c r="C48" s="19"/>
      <c r="D48" s="38"/>
      <c r="E48" s="38"/>
      <c r="F48" s="38"/>
      <c r="G48" s="38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</row>
    <row r="49" spans="1:99" s="3" customFormat="1" x14ac:dyDescent="0.25">
      <c r="A49" s="12" t="s">
        <v>87</v>
      </c>
      <c r="B49" s="16"/>
      <c r="C49" s="13" t="s">
        <v>55</v>
      </c>
      <c r="D49" s="43"/>
      <c r="E49" s="43" t="s">
        <v>208</v>
      </c>
      <c r="F49" s="66"/>
      <c r="G49" s="66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</row>
    <row r="50" spans="1:99" s="3" customFormat="1" x14ac:dyDescent="0.25">
      <c r="A50" s="6" t="s">
        <v>70</v>
      </c>
      <c r="B50" s="6"/>
      <c r="C50" s="9" t="s">
        <v>67</v>
      </c>
      <c r="D50" s="43"/>
      <c r="E50" s="43" t="s">
        <v>208</v>
      </c>
      <c r="F50" s="66"/>
      <c r="G50" s="66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</row>
    <row r="51" spans="1:99" s="3" customFormat="1" x14ac:dyDescent="0.25">
      <c r="A51" s="6" t="s">
        <v>36</v>
      </c>
      <c r="B51" s="6"/>
      <c r="C51" s="9" t="s">
        <v>64</v>
      </c>
      <c r="D51" s="43"/>
      <c r="E51" s="43" t="s">
        <v>208</v>
      </c>
      <c r="F51" s="66"/>
      <c r="G51" s="66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</row>
    <row r="52" spans="1:99" s="3" customFormat="1" ht="30.75" customHeight="1" x14ac:dyDescent="0.25">
      <c r="A52" s="6" t="s">
        <v>37</v>
      </c>
      <c r="B52" s="6" t="s">
        <v>146</v>
      </c>
      <c r="C52" s="9" t="s">
        <v>64</v>
      </c>
      <c r="D52" s="43"/>
      <c r="E52" s="43" t="s">
        <v>208</v>
      </c>
      <c r="F52" s="66"/>
      <c r="G52" s="66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</row>
    <row r="53" spans="1:99" s="61" customFormat="1" ht="63.75" x14ac:dyDescent="0.25">
      <c r="A53" s="6" t="s">
        <v>37</v>
      </c>
      <c r="B53" s="6" t="s">
        <v>544</v>
      </c>
      <c r="C53" s="9" t="s">
        <v>67</v>
      </c>
      <c r="D53" s="60"/>
      <c r="E53" s="43" t="s">
        <v>208</v>
      </c>
      <c r="F53" s="89"/>
      <c r="G53" s="89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</row>
    <row r="54" spans="1:99" s="3" customFormat="1" x14ac:dyDescent="0.25">
      <c r="A54" s="12" t="s">
        <v>46</v>
      </c>
      <c r="B54" s="6"/>
      <c r="C54" s="9" t="s">
        <v>64</v>
      </c>
      <c r="D54" s="43"/>
      <c r="E54" s="43" t="s">
        <v>208</v>
      </c>
      <c r="F54" s="66"/>
      <c r="G54" s="66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</row>
    <row r="55" spans="1:99" s="3" customFormat="1" ht="25.5" x14ac:dyDescent="0.25">
      <c r="A55" s="6" t="s">
        <v>73</v>
      </c>
      <c r="B55" s="6" t="s">
        <v>168</v>
      </c>
      <c r="C55" s="40" t="s">
        <v>64</v>
      </c>
      <c r="D55" s="43"/>
      <c r="E55" s="43" t="s">
        <v>208</v>
      </c>
      <c r="F55" s="66"/>
      <c r="G55" s="66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</row>
    <row r="56" spans="1:99" s="3" customFormat="1" ht="25.5" x14ac:dyDescent="0.25">
      <c r="A56" s="12" t="s">
        <v>89</v>
      </c>
      <c r="B56" s="6" t="s">
        <v>147</v>
      </c>
      <c r="C56" s="9" t="s">
        <v>64</v>
      </c>
      <c r="D56" s="43"/>
      <c r="E56" s="43" t="s">
        <v>208</v>
      </c>
      <c r="F56" s="66"/>
      <c r="G56" s="66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</row>
    <row r="57" spans="1:99" s="3" customFormat="1" ht="25.5" x14ac:dyDescent="0.25">
      <c r="A57" s="12" t="s">
        <v>88</v>
      </c>
      <c r="B57" s="6" t="s">
        <v>290</v>
      </c>
      <c r="C57" s="9" t="s">
        <v>64</v>
      </c>
      <c r="D57" s="43"/>
      <c r="E57" s="43" t="s">
        <v>208</v>
      </c>
      <c r="F57" s="66"/>
      <c r="G57" s="66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</row>
    <row r="58" spans="1:99" s="3" customFormat="1" ht="25.5" x14ac:dyDescent="0.25">
      <c r="A58" s="12" t="s">
        <v>182</v>
      </c>
      <c r="B58" s="12" t="s">
        <v>183</v>
      </c>
      <c r="C58" s="9" t="s">
        <v>67</v>
      </c>
      <c r="D58" s="43"/>
      <c r="E58" s="43" t="s">
        <v>208</v>
      </c>
      <c r="F58" s="66"/>
      <c r="G58" s="66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</row>
    <row r="59" spans="1:99" s="3" customFormat="1" x14ac:dyDescent="0.25">
      <c r="A59" s="18" t="s">
        <v>169</v>
      </c>
      <c r="B59" s="18"/>
      <c r="C59" s="19"/>
      <c r="D59" s="63"/>
      <c r="E59" s="63"/>
      <c r="F59" s="38"/>
      <c r="G59" s="38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</row>
    <row r="60" spans="1:99" x14ac:dyDescent="0.25">
      <c r="A60" s="62" t="s">
        <v>298</v>
      </c>
      <c r="B60" s="17" t="s">
        <v>292</v>
      </c>
      <c r="C60" s="9" t="s">
        <v>67</v>
      </c>
      <c r="D60" s="43"/>
      <c r="E60" s="43" t="s">
        <v>208</v>
      </c>
      <c r="F60" s="66"/>
      <c r="G60" s="66"/>
    </row>
    <row r="61" spans="1:99" x14ac:dyDescent="0.25">
      <c r="A61" s="62" t="s">
        <v>299</v>
      </c>
      <c r="B61" s="17" t="s">
        <v>293</v>
      </c>
      <c r="C61" s="9" t="s">
        <v>67</v>
      </c>
      <c r="D61" s="43"/>
      <c r="E61" s="43" t="s">
        <v>208</v>
      </c>
      <c r="F61" s="66"/>
      <c r="G61" s="66"/>
    </row>
    <row r="62" spans="1:99" x14ac:dyDescent="0.25">
      <c r="A62" s="62" t="s">
        <v>300</v>
      </c>
      <c r="B62" s="17" t="s">
        <v>294</v>
      </c>
      <c r="C62" s="9" t="s">
        <v>67</v>
      </c>
      <c r="D62" s="43"/>
      <c r="E62" s="43" t="s">
        <v>208</v>
      </c>
      <c r="F62" s="66"/>
      <c r="G62" s="66"/>
    </row>
    <row r="63" spans="1:99" x14ac:dyDescent="0.25">
      <c r="A63" s="62" t="s">
        <v>94</v>
      </c>
      <c r="B63" s="17" t="s">
        <v>297</v>
      </c>
      <c r="C63" s="9" t="s">
        <v>67</v>
      </c>
      <c r="D63" s="43"/>
      <c r="E63" s="43" t="s">
        <v>208</v>
      </c>
      <c r="F63" s="66"/>
      <c r="G63" s="66"/>
    </row>
    <row r="64" spans="1:99" ht="25.5" x14ac:dyDescent="0.25">
      <c r="A64" s="62" t="s">
        <v>95</v>
      </c>
      <c r="B64" s="17" t="s">
        <v>296</v>
      </c>
      <c r="C64" s="9" t="s">
        <v>67</v>
      </c>
      <c r="D64" s="43"/>
      <c r="E64" s="43" t="s">
        <v>208</v>
      </c>
      <c r="F64" s="66"/>
      <c r="G64" s="66"/>
    </row>
    <row r="65" spans="1:99" s="1" customFormat="1" x14ac:dyDescent="0.25">
      <c r="A65" s="62" t="s">
        <v>96</v>
      </c>
      <c r="B65" s="17" t="s">
        <v>295</v>
      </c>
      <c r="C65" s="9" t="s">
        <v>67</v>
      </c>
      <c r="D65" s="43"/>
      <c r="E65" s="43" t="s">
        <v>208</v>
      </c>
      <c r="F65" s="13"/>
      <c r="G65" s="13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</row>
    <row r="66" spans="1:99" s="3" customFormat="1" x14ac:dyDescent="0.25">
      <c r="A66" s="6" t="s">
        <v>91</v>
      </c>
      <c r="B66" s="6"/>
      <c r="C66" s="9" t="s">
        <v>67</v>
      </c>
      <c r="D66" s="43"/>
      <c r="E66" s="43" t="s">
        <v>208</v>
      </c>
      <c r="F66" s="66"/>
      <c r="G66" s="66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</row>
    <row r="67" spans="1:99" s="3" customFormat="1" x14ac:dyDescent="0.25">
      <c r="A67" s="6" t="s">
        <v>92</v>
      </c>
      <c r="B67" s="6" t="s">
        <v>170</v>
      </c>
      <c r="C67" s="9" t="s">
        <v>67</v>
      </c>
      <c r="D67" s="43"/>
      <c r="E67" s="43" t="s">
        <v>208</v>
      </c>
      <c r="F67" s="66"/>
      <c r="G67" s="66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</row>
    <row r="68" spans="1:99" s="3" customFormat="1" x14ac:dyDescent="0.25">
      <c r="A68" s="6" t="s">
        <v>93</v>
      </c>
      <c r="B68" s="6"/>
      <c r="C68" s="9" t="s">
        <v>67</v>
      </c>
      <c r="D68" s="43"/>
      <c r="E68" s="43" t="s">
        <v>208</v>
      </c>
      <c r="F68" s="66"/>
      <c r="G68" s="66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</row>
    <row r="69" spans="1:99" s="3" customFormat="1" x14ac:dyDescent="0.25">
      <c r="A69" s="12" t="s">
        <v>54</v>
      </c>
      <c r="B69" s="6"/>
      <c r="C69" s="9" t="s">
        <v>67</v>
      </c>
      <c r="D69" s="43"/>
      <c r="E69" s="43" t="s">
        <v>208</v>
      </c>
      <c r="F69" s="66"/>
      <c r="G69" s="66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</row>
    <row r="70" spans="1:99" s="3" customFormat="1" x14ac:dyDescent="0.25">
      <c r="A70" s="12" t="s">
        <v>98</v>
      </c>
      <c r="B70" s="6"/>
      <c r="C70" s="9" t="s">
        <v>67</v>
      </c>
      <c r="D70" s="43"/>
      <c r="E70" s="43" t="s">
        <v>208</v>
      </c>
      <c r="F70" s="66"/>
      <c r="G70" s="66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</row>
    <row r="71" spans="1:99" s="3" customFormat="1" ht="25.5" x14ac:dyDescent="0.25">
      <c r="A71" s="12" t="s">
        <v>97</v>
      </c>
      <c r="B71" s="6" t="s">
        <v>291</v>
      </c>
      <c r="C71" s="9" t="s">
        <v>67</v>
      </c>
      <c r="D71" s="43"/>
      <c r="E71" s="43" t="s">
        <v>208</v>
      </c>
      <c r="F71" s="66"/>
      <c r="G71" s="66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</row>
    <row r="72" spans="1:99" s="3" customFormat="1" ht="25.5" x14ac:dyDescent="0.25">
      <c r="A72" s="12" t="s">
        <v>90</v>
      </c>
      <c r="B72" s="6"/>
      <c r="C72" s="9" t="s">
        <v>67</v>
      </c>
      <c r="D72" s="43"/>
      <c r="E72" s="43" t="s">
        <v>208</v>
      </c>
      <c r="F72" s="66"/>
      <c r="G72" s="66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</row>
    <row r="73" spans="1:99" s="3" customFormat="1" x14ac:dyDescent="0.25">
      <c r="A73" s="18" t="s">
        <v>171</v>
      </c>
      <c r="B73" s="18"/>
      <c r="C73" s="19"/>
      <c r="D73" s="63"/>
      <c r="E73" s="63"/>
      <c r="F73" s="38"/>
      <c r="G73" s="38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</row>
    <row r="74" spans="1:99" ht="25.5" x14ac:dyDescent="0.25">
      <c r="A74" s="6" t="s">
        <v>22</v>
      </c>
      <c r="B74" s="6" t="s">
        <v>301</v>
      </c>
      <c r="C74" s="9" t="s">
        <v>67</v>
      </c>
      <c r="D74" s="43"/>
      <c r="E74" s="43" t="s">
        <v>208</v>
      </c>
      <c r="F74" s="66"/>
      <c r="G74" s="66"/>
    </row>
    <row r="75" spans="1:99" s="3" customFormat="1" ht="25.5" x14ac:dyDescent="0.25">
      <c r="A75" s="6" t="s">
        <v>23</v>
      </c>
      <c r="B75" s="6" t="s">
        <v>301</v>
      </c>
      <c r="C75" s="9" t="s">
        <v>67</v>
      </c>
      <c r="D75" s="43"/>
      <c r="E75" s="43" t="s">
        <v>208</v>
      </c>
      <c r="F75" s="66"/>
      <c r="G75" s="66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</row>
    <row r="76" spans="1:99" s="3" customFormat="1" ht="25.5" x14ac:dyDescent="0.25">
      <c r="A76" s="6" t="s">
        <v>24</v>
      </c>
      <c r="B76" s="6" t="s">
        <v>301</v>
      </c>
      <c r="C76" s="9" t="s">
        <v>67</v>
      </c>
      <c r="D76" s="43"/>
      <c r="E76" s="43" t="s">
        <v>208</v>
      </c>
      <c r="F76" s="66"/>
      <c r="G76" s="66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</row>
    <row r="77" spans="1:99" s="3" customFormat="1" ht="25.5" x14ac:dyDescent="0.25">
      <c r="A77" s="6" t="s">
        <v>25</v>
      </c>
      <c r="B77" s="6" t="s">
        <v>301</v>
      </c>
      <c r="C77" s="9" t="s">
        <v>67</v>
      </c>
      <c r="D77" s="43"/>
      <c r="E77" s="43" t="s">
        <v>208</v>
      </c>
      <c r="F77" s="66"/>
      <c r="G77" s="66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</row>
    <row r="78" spans="1:99" s="3" customFormat="1" ht="25.5" x14ac:dyDescent="0.25">
      <c r="A78" s="6" t="s">
        <v>27</v>
      </c>
      <c r="B78" s="6" t="s">
        <v>301</v>
      </c>
      <c r="C78" s="9" t="s">
        <v>67</v>
      </c>
      <c r="D78" s="43"/>
      <c r="E78" s="43" t="s">
        <v>208</v>
      </c>
      <c r="F78" s="66"/>
      <c r="G78" s="66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</row>
    <row r="79" spans="1:99" s="3" customFormat="1" ht="25.5" x14ac:dyDescent="0.25">
      <c r="A79" s="6" t="s">
        <v>26</v>
      </c>
      <c r="B79" s="6" t="s">
        <v>301</v>
      </c>
      <c r="C79" s="9" t="s">
        <v>67</v>
      </c>
      <c r="D79" s="43"/>
      <c r="E79" s="43" t="s">
        <v>208</v>
      </c>
      <c r="F79" s="66"/>
      <c r="G79" s="66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</row>
    <row r="80" spans="1:99" s="3" customFormat="1" ht="25.5" x14ac:dyDescent="0.25">
      <c r="A80" s="6" t="s">
        <v>28</v>
      </c>
      <c r="B80" s="6" t="s">
        <v>301</v>
      </c>
      <c r="C80" s="9" t="s">
        <v>67</v>
      </c>
      <c r="D80" s="43"/>
      <c r="E80" s="43" t="s">
        <v>208</v>
      </c>
      <c r="F80" s="66"/>
      <c r="G80" s="66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</row>
    <row r="81" spans="1:99" s="3" customFormat="1" ht="25.5" x14ac:dyDescent="0.25">
      <c r="A81" s="6" t="s">
        <v>29</v>
      </c>
      <c r="B81" s="6" t="s">
        <v>301</v>
      </c>
      <c r="C81" s="9" t="s">
        <v>67</v>
      </c>
      <c r="D81" s="43"/>
      <c r="E81" s="43" t="s">
        <v>208</v>
      </c>
      <c r="F81" s="66"/>
      <c r="G81" s="66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</row>
    <row r="82" spans="1:99" s="3" customFormat="1" x14ac:dyDescent="0.25">
      <c r="A82" s="7" t="s">
        <v>172</v>
      </c>
      <c r="B82" s="7"/>
      <c r="C82" s="8"/>
      <c r="D82" s="24"/>
      <c r="E82" s="24"/>
      <c r="F82" s="24"/>
      <c r="G82" s="2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</row>
    <row r="83" spans="1:99" s="3" customFormat="1" x14ac:dyDescent="0.25">
      <c r="A83" s="12" t="s">
        <v>304</v>
      </c>
      <c r="B83" s="12" t="s">
        <v>66</v>
      </c>
      <c r="C83" s="39" t="s">
        <v>64</v>
      </c>
      <c r="D83" s="43"/>
      <c r="E83" s="43" t="s">
        <v>208</v>
      </c>
      <c r="F83" s="66"/>
      <c r="G83" s="66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</row>
    <row r="84" spans="1:99" s="14" customFormat="1" x14ac:dyDescent="0.25">
      <c r="A84" s="12" t="s">
        <v>305</v>
      </c>
      <c r="B84" s="12" t="s">
        <v>66</v>
      </c>
      <c r="C84" s="39" t="s">
        <v>64</v>
      </c>
      <c r="D84" s="43"/>
      <c r="E84" s="43" t="s">
        <v>208</v>
      </c>
      <c r="F84" s="66"/>
      <c r="G84" s="66"/>
    </row>
    <row r="85" spans="1:99" s="3" customFormat="1" ht="38.25" x14ac:dyDescent="0.25">
      <c r="A85" s="6" t="s">
        <v>4</v>
      </c>
      <c r="B85" s="6" t="s">
        <v>307</v>
      </c>
      <c r="C85" s="9" t="s">
        <v>67</v>
      </c>
      <c r="D85" s="43"/>
      <c r="E85" s="43" t="s">
        <v>340</v>
      </c>
      <c r="F85" s="66"/>
      <c r="G85" s="66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</row>
    <row r="86" spans="1:99" s="3" customFormat="1" ht="63.75" x14ac:dyDescent="0.25">
      <c r="A86" s="12" t="s">
        <v>447</v>
      </c>
      <c r="B86" s="12" t="s">
        <v>449</v>
      </c>
      <c r="C86" s="39" t="s">
        <v>448</v>
      </c>
      <c r="D86" s="43"/>
      <c r="E86" s="43" t="s">
        <v>340</v>
      </c>
      <c r="F86" s="66"/>
      <c r="G86" s="66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</row>
    <row r="87" spans="1:99" s="3" customFormat="1" x14ac:dyDescent="0.25">
      <c r="A87" s="6" t="s">
        <v>5</v>
      </c>
      <c r="B87" s="6" t="s">
        <v>306</v>
      </c>
      <c r="C87" s="9" t="s">
        <v>67</v>
      </c>
      <c r="D87" s="43"/>
      <c r="E87" s="43" t="s">
        <v>340</v>
      </c>
      <c r="F87" s="66"/>
      <c r="G87" s="66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</row>
    <row r="88" spans="1:99" s="3" customFormat="1" ht="25.5" x14ac:dyDescent="0.25">
      <c r="A88" s="12" t="s">
        <v>308</v>
      </c>
      <c r="B88" s="12" t="s">
        <v>309</v>
      </c>
      <c r="C88" s="9" t="s">
        <v>67</v>
      </c>
      <c r="D88" s="43" t="s">
        <v>162</v>
      </c>
      <c r="E88" s="43" t="s">
        <v>340</v>
      </c>
      <c r="F88" s="66"/>
      <c r="G88" s="66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</row>
    <row r="89" spans="1:99" s="3" customFormat="1" ht="38.25" x14ac:dyDescent="0.25">
      <c r="A89" s="12" t="s">
        <v>452</v>
      </c>
      <c r="B89" s="12" t="s">
        <v>310</v>
      </c>
      <c r="C89" s="9" t="s">
        <v>67</v>
      </c>
      <c r="D89" s="43" t="s">
        <v>162</v>
      </c>
      <c r="E89" s="43" t="s">
        <v>340</v>
      </c>
      <c r="F89" s="66"/>
      <c r="G89" s="66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</row>
    <row r="90" spans="1:99" s="3" customFormat="1" ht="38.25" x14ac:dyDescent="0.25">
      <c r="A90" s="12" t="s">
        <v>311</v>
      </c>
      <c r="B90" s="12" t="s">
        <v>312</v>
      </c>
      <c r="C90" s="66" t="s">
        <v>67</v>
      </c>
      <c r="D90" s="43"/>
      <c r="E90" s="43" t="s">
        <v>208</v>
      </c>
      <c r="F90" s="66"/>
      <c r="G90" s="66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</row>
    <row r="91" spans="1:99" s="3" customFormat="1" ht="51" x14ac:dyDescent="0.25">
      <c r="A91" s="12" t="s">
        <v>583</v>
      </c>
      <c r="B91" s="12" t="s">
        <v>451</v>
      </c>
      <c r="C91" s="66" t="s">
        <v>67</v>
      </c>
      <c r="D91" s="43" t="s">
        <v>162</v>
      </c>
      <c r="E91" s="43" t="s">
        <v>340</v>
      </c>
      <c r="F91" s="66"/>
      <c r="G91" s="66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</row>
    <row r="92" spans="1:99" x14ac:dyDescent="0.25">
      <c r="A92" s="101" t="s">
        <v>615</v>
      </c>
      <c r="B92" s="101" t="s">
        <v>584</v>
      </c>
      <c r="C92" s="103" t="s">
        <v>67</v>
      </c>
      <c r="D92" s="43" t="s">
        <v>162</v>
      </c>
      <c r="E92" s="43" t="s">
        <v>340</v>
      </c>
      <c r="F92" s="112"/>
      <c r="G92" s="11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</row>
    <row r="93" spans="1:99" s="3" customFormat="1" ht="38.25" x14ac:dyDescent="0.25">
      <c r="A93" s="6" t="s">
        <v>176</v>
      </c>
      <c r="B93" s="12" t="s">
        <v>611</v>
      </c>
      <c r="C93" s="9" t="s">
        <v>67</v>
      </c>
      <c r="D93" s="43" t="s">
        <v>162</v>
      </c>
      <c r="E93" s="43" t="s">
        <v>340</v>
      </c>
      <c r="F93" s="66"/>
      <c r="G93" s="66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</row>
    <row r="94" spans="1:99" s="3" customFormat="1" ht="38.25" x14ac:dyDescent="0.25">
      <c r="A94" s="12" t="s">
        <v>80</v>
      </c>
      <c r="B94" s="12" t="s">
        <v>612</v>
      </c>
      <c r="C94" s="9" t="s">
        <v>67</v>
      </c>
      <c r="D94" s="43" t="s">
        <v>162</v>
      </c>
      <c r="E94" s="43" t="s">
        <v>340</v>
      </c>
      <c r="F94" s="66"/>
      <c r="G94" s="66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</row>
    <row r="95" spans="1:99" s="3" customFormat="1" x14ac:dyDescent="0.25">
      <c r="A95" s="15" t="s">
        <v>313</v>
      </c>
      <c r="B95" s="7"/>
      <c r="C95" s="8"/>
      <c r="D95" s="24"/>
      <c r="E95" s="24"/>
      <c r="F95" s="24"/>
      <c r="G95" s="2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</row>
    <row r="96" spans="1:99" s="3" customFormat="1" ht="25.5" x14ac:dyDescent="0.25">
      <c r="A96" s="6" t="s">
        <v>314</v>
      </c>
      <c r="B96" s="6" t="s">
        <v>315</v>
      </c>
      <c r="C96" s="9" t="s">
        <v>67</v>
      </c>
      <c r="D96" s="43"/>
      <c r="E96" s="43" t="s">
        <v>208</v>
      </c>
      <c r="F96" s="66"/>
      <c r="G96" s="66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</row>
    <row r="97" spans="1:99" s="3" customFormat="1" ht="25.5" x14ac:dyDescent="0.25">
      <c r="A97" s="6" t="s">
        <v>316</v>
      </c>
      <c r="B97" s="6" t="s">
        <v>315</v>
      </c>
      <c r="C97" s="9" t="s">
        <v>67</v>
      </c>
      <c r="D97" s="43"/>
      <c r="E97" s="43" t="s">
        <v>208</v>
      </c>
      <c r="F97" s="66"/>
      <c r="G97" s="66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</row>
    <row r="98" spans="1:99" s="3" customFormat="1" ht="25.5" x14ac:dyDescent="0.25">
      <c r="A98" s="6" t="s">
        <v>317</v>
      </c>
      <c r="B98" s="6" t="s">
        <v>315</v>
      </c>
      <c r="C98" s="9" t="s">
        <v>67</v>
      </c>
      <c r="D98" s="43"/>
      <c r="E98" s="43" t="s">
        <v>208</v>
      </c>
      <c r="F98" s="66"/>
      <c r="G98" s="66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</row>
    <row r="99" spans="1:99" s="3" customFormat="1" ht="25.5" x14ac:dyDescent="0.25">
      <c r="A99" s="6" t="s">
        <v>318</v>
      </c>
      <c r="B99" s="6" t="s">
        <v>315</v>
      </c>
      <c r="C99" s="9" t="s">
        <v>67</v>
      </c>
      <c r="D99" s="43"/>
      <c r="E99" s="43" t="s">
        <v>208</v>
      </c>
      <c r="F99" s="66"/>
      <c r="G99" s="66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</row>
    <row r="100" spans="1:99" s="3" customFormat="1" ht="25.5" x14ac:dyDescent="0.25">
      <c r="A100" s="6" t="s">
        <v>319</v>
      </c>
      <c r="B100" s="6" t="s">
        <v>315</v>
      </c>
      <c r="C100" s="9" t="s">
        <v>67</v>
      </c>
      <c r="D100" s="43"/>
      <c r="E100" s="43" t="s">
        <v>208</v>
      </c>
      <c r="F100" s="66"/>
      <c r="G100" s="66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</row>
    <row r="101" spans="1:99" s="3" customFormat="1" ht="25.5" x14ac:dyDescent="0.25">
      <c r="A101" s="6" t="s">
        <v>320</v>
      </c>
      <c r="B101" s="6" t="s">
        <v>315</v>
      </c>
      <c r="C101" s="9" t="s">
        <v>67</v>
      </c>
      <c r="D101" s="43"/>
      <c r="E101" s="43" t="s">
        <v>208</v>
      </c>
      <c r="F101" s="66"/>
      <c r="G101" s="66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</row>
    <row r="102" spans="1:99" s="3" customFormat="1" ht="25.5" x14ac:dyDescent="0.25">
      <c r="A102" s="6" t="s">
        <v>321</v>
      </c>
      <c r="B102" s="6" t="s">
        <v>315</v>
      </c>
      <c r="C102" s="9" t="s">
        <v>67</v>
      </c>
      <c r="D102" s="43"/>
      <c r="E102" s="43" t="s">
        <v>208</v>
      </c>
      <c r="F102" s="66"/>
      <c r="G102" s="66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</row>
    <row r="103" spans="1:99" s="3" customFormat="1" ht="25.5" x14ac:dyDescent="0.25">
      <c r="A103" s="6" t="s">
        <v>322</v>
      </c>
      <c r="B103" s="6" t="s">
        <v>315</v>
      </c>
      <c r="C103" s="9" t="s">
        <v>67</v>
      </c>
      <c r="D103" s="43"/>
      <c r="E103" s="43" t="s">
        <v>208</v>
      </c>
      <c r="F103" s="66"/>
      <c r="G103" s="66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</row>
    <row r="104" spans="1:99" s="3" customFormat="1" x14ac:dyDescent="0.25">
      <c r="A104" s="15" t="s">
        <v>608</v>
      </c>
      <c r="B104" s="23"/>
      <c r="C104" s="24"/>
      <c r="D104" s="24"/>
      <c r="E104" s="24"/>
      <c r="F104" s="24"/>
      <c r="G104" s="2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</row>
    <row r="105" spans="1:99" s="3" customFormat="1" ht="51" x14ac:dyDescent="0.25">
      <c r="A105" s="12" t="s">
        <v>546</v>
      </c>
      <c r="B105" s="12" t="s">
        <v>613</v>
      </c>
      <c r="C105" s="66" t="s">
        <v>67</v>
      </c>
      <c r="D105" s="43" t="s">
        <v>162</v>
      </c>
      <c r="E105" s="43" t="s">
        <v>340</v>
      </c>
      <c r="F105" s="66"/>
      <c r="G105" s="66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</row>
    <row r="106" spans="1:99" s="3" customFormat="1" ht="25.5" x14ac:dyDescent="0.25">
      <c r="A106" s="12" t="s">
        <v>547</v>
      </c>
      <c r="B106" s="12" t="s">
        <v>614</v>
      </c>
      <c r="C106" s="66" t="s">
        <v>67</v>
      </c>
      <c r="D106" s="43" t="s">
        <v>162</v>
      </c>
      <c r="E106" s="43" t="s">
        <v>340</v>
      </c>
      <c r="F106" s="66"/>
      <c r="G106" s="66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</row>
    <row r="107" spans="1:99" s="3" customFormat="1" ht="25.5" x14ac:dyDescent="0.25">
      <c r="A107" s="12" t="s">
        <v>548</v>
      </c>
      <c r="B107" s="12" t="s">
        <v>609</v>
      </c>
      <c r="C107" s="66" t="s">
        <v>67</v>
      </c>
      <c r="D107" s="43" t="s">
        <v>162</v>
      </c>
      <c r="E107" s="43" t="s">
        <v>340</v>
      </c>
      <c r="F107" s="66"/>
      <c r="G107" s="66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</row>
    <row r="108" spans="1:99" s="3" customFormat="1" ht="25.5" x14ac:dyDescent="0.25">
      <c r="A108" s="12" t="s">
        <v>549</v>
      </c>
      <c r="B108" s="12" t="s">
        <v>610</v>
      </c>
      <c r="C108" s="66" t="s">
        <v>67</v>
      </c>
      <c r="D108" s="43" t="s">
        <v>162</v>
      </c>
      <c r="E108" s="43" t="s">
        <v>340</v>
      </c>
      <c r="F108" s="66"/>
      <c r="G108" s="66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</row>
    <row r="109" spans="1:99" s="3" customFormat="1" x14ac:dyDescent="0.25">
      <c r="A109" s="15" t="s">
        <v>211</v>
      </c>
      <c r="B109" s="23"/>
      <c r="C109" s="24"/>
      <c r="D109" s="24"/>
      <c r="E109" s="24"/>
      <c r="F109" s="24"/>
      <c r="G109" s="2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</row>
    <row r="110" spans="1:99" s="3" customFormat="1" ht="25.5" x14ac:dyDescent="0.25">
      <c r="A110" s="6" t="s">
        <v>121</v>
      </c>
      <c r="B110" s="6"/>
      <c r="C110" s="9" t="s">
        <v>67</v>
      </c>
      <c r="D110" s="43"/>
      <c r="E110" s="43" t="s">
        <v>208</v>
      </c>
      <c r="F110" s="66"/>
      <c r="G110" s="66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</row>
    <row r="111" spans="1:99" s="3" customFormat="1" ht="25.5" x14ac:dyDescent="0.25">
      <c r="A111" s="6" t="s">
        <v>122</v>
      </c>
      <c r="B111" s="6"/>
      <c r="C111" s="9" t="s">
        <v>67</v>
      </c>
      <c r="D111" s="43"/>
      <c r="E111" s="43" t="s">
        <v>208</v>
      </c>
      <c r="F111" s="66"/>
      <c r="G111" s="66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</row>
    <row r="112" spans="1:99" s="3" customFormat="1" ht="25.5" x14ac:dyDescent="0.25">
      <c r="A112" s="6" t="s">
        <v>123</v>
      </c>
      <c r="B112" s="6"/>
      <c r="C112" s="9" t="s">
        <v>67</v>
      </c>
      <c r="D112" s="43"/>
      <c r="E112" s="43" t="s">
        <v>208</v>
      </c>
      <c r="F112" s="66"/>
      <c r="G112" s="66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</row>
    <row r="113" spans="1:99" s="3" customFormat="1" ht="25.5" x14ac:dyDescent="0.25">
      <c r="A113" s="6" t="s">
        <v>124</v>
      </c>
      <c r="B113" s="6"/>
      <c r="C113" s="9" t="s">
        <v>67</v>
      </c>
      <c r="D113" s="43"/>
      <c r="E113" s="43" t="s">
        <v>208</v>
      </c>
      <c r="F113" s="66"/>
      <c r="G113" s="66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</row>
    <row r="114" spans="1:99" s="3" customFormat="1" x14ac:dyDescent="0.25">
      <c r="A114" s="6" t="s">
        <v>125</v>
      </c>
      <c r="B114" s="6"/>
      <c r="C114" s="9" t="s">
        <v>67</v>
      </c>
      <c r="D114" s="43"/>
      <c r="E114" s="43" t="s">
        <v>208</v>
      </c>
      <c r="F114" s="66"/>
      <c r="G114" s="66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</row>
    <row r="115" spans="1:99" s="3" customFormat="1" x14ac:dyDescent="0.25">
      <c r="A115" s="6" t="s">
        <v>126</v>
      </c>
      <c r="B115" s="6"/>
      <c r="C115" s="9" t="s">
        <v>67</v>
      </c>
      <c r="D115" s="43"/>
      <c r="E115" s="43" t="s">
        <v>208</v>
      </c>
      <c r="F115" s="66"/>
      <c r="G115" s="66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</row>
    <row r="116" spans="1:99" s="3" customFormat="1" x14ac:dyDescent="0.25">
      <c r="A116" s="6" t="s">
        <v>127</v>
      </c>
      <c r="B116" s="6"/>
      <c r="C116" s="9" t="s">
        <v>67</v>
      </c>
      <c r="D116" s="43"/>
      <c r="E116" s="43" t="s">
        <v>208</v>
      </c>
      <c r="F116" s="66"/>
      <c r="G116" s="66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</row>
    <row r="117" spans="1:99" s="3" customFormat="1" x14ac:dyDescent="0.25">
      <c r="A117" s="6" t="s">
        <v>128</v>
      </c>
      <c r="B117" s="6"/>
      <c r="C117" s="9" t="s">
        <v>67</v>
      </c>
      <c r="D117" s="43"/>
      <c r="E117" s="43" t="s">
        <v>208</v>
      </c>
      <c r="F117" s="66"/>
      <c r="G117" s="66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</row>
    <row r="118" spans="1:99" s="3" customFormat="1" x14ac:dyDescent="0.25">
      <c r="A118" s="6" t="s">
        <v>129</v>
      </c>
      <c r="B118" s="6"/>
      <c r="C118" s="9" t="s">
        <v>67</v>
      </c>
      <c r="D118" s="43"/>
      <c r="E118" s="43" t="s">
        <v>208</v>
      </c>
      <c r="F118" s="66"/>
      <c r="G118" s="66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</row>
    <row r="119" spans="1:99" s="3" customFormat="1" ht="25.5" x14ac:dyDescent="0.25">
      <c r="A119" s="6" t="s">
        <v>173</v>
      </c>
      <c r="B119" s="6"/>
      <c r="C119" s="9" t="s">
        <v>67</v>
      </c>
      <c r="D119" s="43"/>
      <c r="E119" s="43" t="s">
        <v>208</v>
      </c>
      <c r="F119" s="66"/>
      <c r="G119" s="66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</row>
    <row r="120" spans="1:99" s="3" customFormat="1" x14ac:dyDescent="0.25">
      <c r="A120" s="6" t="s">
        <v>130</v>
      </c>
      <c r="B120" s="6"/>
      <c r="C120" s="9" t="s">
        <v>67</v>
      </c>
      <c r="D120" s="43"/>
      <c r="E120" s="43" t="s">
        <v>208</v>
      </c>
      <c r="F120" s="66"/>
      <c r="G120" s="66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</row>
    <row r="121" spans="1:99" s="3" customFormat="1" x14ac:dyDescent="0.25">
      <c r="A121" s="6" t="s">
        <v>131</v>
      </c>
      <c r="B121" s="6"/>
      <c r="C121" s="9" t="s">
        <v>67</v>
      </c>
      <c r="D121" s="43"/>
      <c r="E121" s="43" t="s">
        <v>208</v>
      </c>
      <c r="F121" s="66"/>
      <c r="G121" s="66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</row>
    <row r="122" spans="1:99" s="3" customFormat="1" x14ac:dyDescent="0.25">
      <c r="A122" s="6" t="s">
        <v>132</v>
      </c>
      <c r="B122" s="6"/>
      <c r="C122" s="9" t="s">
        <v>67</v>
      </c>
      <c r="D122" s="43"/>
      <c r="E122" s="43" t="s">
        <v>208</v>
      </c>
      <c r="F122" s="66"/>
      <c r="G122" s="66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</row>
    <row r="123" spans="1:99" s="3" customFormat="1" ht="25.5" x14ac:dyDescent="0.25">
      <c r="A123" s="7" t="s">
        <v>545</v>
      </c>
      <c r="B123" s="7"/>
      <c r="C123" s="8"/>
      <c r="D123" s="24"/>
      <c r="E123" s="24"/>
      <c r="F123" s="24"/>
      <c r="G123" s="2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</row>
    <row r="124" spans="1:99" s="3" customFormat="1" ht="25.5" x14ac:dyDescent="0.25">
      <c r="A124" s="6" t="s">
        <v>212</v>
      </c>
      <c r="B124" s="6" t="s">
        <v>174</v>
      </c>
      <c r="C124" s="9" t="s">
        <v>67</v>
      </c>
      <c r="D124" s="43"/>
      <c r="E124" s="43" t="s">
        <v>208</v>
      </c>
      <c r="F124" s="66"/>
      <c r="G124" s="66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</row>
    <row r="125" spans="1:99" s="3" customFormat="1" ht="25.5" x14ac:dyDescent="0.25">
      <c r="A125" s="6" t="s">
        <v>213</v>
      </c>
      <c r="B125" s="6" t="s">
        <v>174</v>
      </c>
      <c r="C125" s="9" t="s">
        <v>67</v>
      </c>
      <c r="D125" s="43"/>
      <c r="E125" s="43" t="s">
        <v>208</v>
      </c>
      <c r="F125" s="66"/>
      <c r="G125" s="66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</row>
    <row r="126" spans="1:99" s="3" customFormat="1" ht="25.5" x14ac:dyDescent="0.25">
      <c r="A126" s="6" t="s">
        <v>214</v>
      </c>
      <c r="B126" s="6" t="s">
        <v>174</v>
      </c>
      <c r="C126" s="9" t="s">
        <v>67</v>
      </c>
      <c r="D126" s="43"/>
      <c r="E126" s="43" t="s">
        <v>208</v>
      </c>
      <c r="F126" s="66"/>
      <c r="G126" s="66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</row>
    <row r="127" spans="1:99" s="3" customFormat="1" ht="25.5" x14ac:dyDescent="0.25">
      <c r="A127" s="6" t="s">
        <v>215</v>
      </c>
      <c r="B127" s="6" t="s">
        <v>174</v>
      </c>
      <c r="C127" s="9" t="s">
        <v>67</v>
      </c>
      <c r="D127" s="43"/>
      <c r="E127" s="43" t="s">
        <v>208</v>
      </c>
      <c r="F127" s="66"/>
      <c r="G127" s="66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</row>
    <row r="128" spans="1:99" s="3" customFormat="1" ht="25.5" x14ac:dyDescent="0.25">
      <c r="A128" s="6" t="s">
        <v>216</v>
      </c>
      <c r="B128" s="6" t="s">
        <v>174</v>
      </c>
      <c r="C128" s="9" t="s">
        <v>67</v>
      </c>
      <c r="D128" s="43"/>
      <c r="E128" s="43" t="s">
        <v>208</v>
      </c>
      <c r="F128" s="66"/>
      <c r="G128" s="66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</row>
    <row r="129" spans="1:99" s="3" customFormat="1" ht="25.5" x14ac:dyDescent="0.25">
      <c r="A129" s="6" t="s">
        <v>217</v>
      </c>
      <c r="B129" s="6" t="s">
        <v>174</v>
      </c>
      <c r="C129" s="9" t="s">
        <v>67</v>
      </c>
      <c r="D129" s="43"/>
      <c r="E129" s="43" t="s">
        <v>208</v>
      </c>
      <c r="F129" s="66"/>
      <c r="G129" s="66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</row>
    <row r="130" spans="1:99" s="3" customFormat="1" ht="25.5" x14ac:dyDescent="0.25">
      <c r="A130" s="6" t="s">
        <v>218</v>
      </c>
      <c r="B130" s="6" t="s">
        <v>174</v>
      </c>
      <c r="C130" s="9" t="s">
        <v>67</v>
      </c>
      <c r="D130" s="43"/>
      <c r="E130" s="43" t="s">
        <v>208</v>
      </c>
      <c r="F130" s="66"/>
      <c r="G130" s="66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</row>
    <row r="131" spans="1:99" s="3" customFormat="1" ht="25.5" x14ac:dyDescent="0.25">
      <c r="A131" s="6" t="s">
        <v>219</v>
      </c>
      <c r="B131" s="6" t="s">
        <v>174</v>
      </c>
      <c r="C131" s="9" t="s">
        <v>67</v>
      </c>
      <c r="D131" s="43"/>
      <c r="E131" s="43" t="s">
        <v>208</v>
      </c>
      <c r="F131" s="66"/>
      <c r="G131" s="66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</row>
    <row r="132" spans="1:99" s="3" customFormat="1" ht="25.5" x14ac:dyDescent="0.25">
      <c r="A132" s="7" t="s">
        <v>209</v>
      </c>
      <c r="B132" s="7"/>
      <c r="C132" s="8"/>
      <c r="D132" s="24"/>
      <c r="E132" s="24"/>
      <c r="F132" s="24"/>
      <c r="G132" s="2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</row>
    <row r="133" spans="1:99" s="3" customFormat="1" ht="25.5" x14ac:dyDescent="0.25">
      <c r="A133" s="6" t="s">
        <v>188</v>
      </c>
      <c r="B133" s="6" t="s">
        <v>174</v>
      </c>
      <c r="C133" s="9" t="s">
        <v>67</v>
      </c>
      <c r="D133" s="43"/>
      <c r="E133" s="43" t="s">
        <v>208</v>
      </c>
      <c r="F133" s="66"/>
      <c r="G133" s="66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</row>
    <row r="134" spans="1:99" s="3" customFormat="1" ht="25.5" x14ac:dyDescent="0.25">
      <c r="A134" s="6" t="s">
        <v>189</v>
      </c>
      <c r="B134" s="6" t="s">
        <v>174</v>
      </c>
      <c r="C134" s="9" t="s">
        <v>67</v>
      </c>
      <c r="D134" s="43"/>
      <c r="E134" s="43" t="s">
        <v>208</v>
      </c>
      <c r="F134" s="66"/>
      <c r="G134" s="66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</row>
    <row r="135" spans="1:99" s="3" customFormat="1" ht="25.5" x14ac:dyDescent="0.25">
      <c r="A135" s="6" t="s">
        <v>187</v>
      </c>
      <c r="B135" s="6" t="s">
        <v>174</v>
      </c>
      <c r="C135" s="9" t="s">
        <v>67</v>
      </c>
      <c r="D135" s="43"/>
      <c r="E135" s="43" t="s">
        <v>208</v>
      </c>
      <c r="F135" s="66"/>
      <c r="G135" s="66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</row>
    <row r="136" spans="1:99" s="3" customFormat="1" ht="25.5" x14ac:dyDescent="0.25">
      <c r="A136" s="6" t="s">
        <v>190</v>
      </c>
      <c r="B136" s="6" t="s">
        <v>174</v>
      </c>
      <c r="C136" s="9" t="s">
        <v>67</v>
      </c>
      <c r="D136" s="43"/>
      <c r="E136" s="43" t="s">
        <v>208</v>
      </c>
      <c r="F136" s="66"/>
      <c r="G136" s="66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</row>
    <row r="137" spans="1:99" s="3" customFormat="1" ht="25.5" x14ac:dyDescent="0.25">
      <c r="A137" s="6" t="s">
        <v>191</v>
      </c>
      <c r="B137" s="6" t="s">
        <v>174</v>
      </c>
      <c r="C137" s="9" t="s">
        <v>67</v>
      </c>
      <c r="D137" s="43"/>
      <c r="E137" s="43" t="s">
        <v>208</v>
      </c>
      <c r="F137" s="66"/>
      <c r="G137" s="66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</row>
    <row r="138" spans="1:99" s="3" customFormat="1" ht="25.5" x14ac:dyDescent="0.25">
      <c r="A138" s="6" t="s">
        <v>192</v>
      </c>
      <c r="B138" s="6" t="s">
        <v>174</v>
      </c>
      <c r="C138" s="9" t="s">
        <v>67</v>
      </c>
      <c r="D138" s="43"/>
      <c r="E138" s="43" t="s">
        <v>208</v>
      </c>
      <c r="F138" s="66"/>
      <c r="G138" s="66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</row>
    <row r="139" spans="1:99" s="3" customFormat="1" ht="25.5" x14ac:dyDescent="0.25">
      <c r="A139" s="6" t="s">
        <v>193</v>
      </c>
      <c r="B139" s="6" t="s">
        <v>174</v>
      </c>
      <c r="C139" s="9" t="s">
        <v>67</v>
      </c>
      <c r="D139" s="43"/>
      <c r="E139" s="43" t="s">
        <v>208</v>
      </c>
      <c r="F139" s="66"/>
      <c r="G139" s="66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</row>
    <row r="140" spans="1:99" s="3" customFormat="1" ht="25.5" x14ac:dyDescent="0.25">
      <c r="A140" s="6" t="s">
        <v>194</v>
      </c>
      <c r="B140" s="6" t="s">
        <v>174</v>
      </c>
      <c r="C140" s="9" t="s">
        <v>67</v>
      </c>
      <c r="D140" s="43"/>
      <c r="E140" s="43" t="s">
        <v>208</v>
      </c>
      <c r="F140" s="66"/>
      <c r="G140" s="66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</row>
    <row r="141" spans="1:99" s="3" customFormat="1" x14ac:dyDescent="0.25">
      <c r="A141" s="6" t="s">
        <v>210</v>
      </c>
      <c r="B141" s="6" t="s">
        <v>111</v>
      </c>
      <c r="C141" s="9" t="s">
        <v>67</v>
      </c>
      <c r="D141" s="43"/>
      <c r="E141" s="43" t="s">
        <v>208</v>
      </c>
      <c r="F141" s="66"/>
      <c r="G141" s="66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</row>
    <row r="142" spans="1:99" s="3" customFormat="1" x14ac:dyDescent="0.25">
      <c r="A142" s="7" t="s">
        <v>220</v>
      </c>
      <c r="B142" s="7"/>
      <c r="C142" s="8"/>
      <c r="D142" s="24"/>
      <c r="E142" s="24"/>
      <c r="F142" s="24"/>
      <c r="G142" s="2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</row>
    <row r="143" spans="1:99" s="3" customFormat="1" ht="25.5" x14ac:dyDescent="0.25">
      <c r="A143" s="6" t="s">
        <v>101</v>
      </c>
      <c r="B143" s="6" t="s">
        <v>174</v>
      </c>
      <c r="C143" s="9" t="s">
        <v>67</v>
      </c>
      <c r="D143" s="43"/>
      <c r="E143" s="43" t="s">
        <v>208</v>
      </c>
      <c r="F143" s="66"/>
      <c r="G143" s="66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</row>
    <row r="144" spans="1:99" s="3" customFormat="1" ht="25.5" x14ac:dyDescent="0.25">
      <c r="A144" s="6" t="s">
        <v>102</v>
      </c>
      <c r="B144" s="6" t="s">
        <v>174</v>
      </c>
      <c r="C144" s="9" t="s">
        <v>67</v>
      </c>
      <c r="D144" s="43"/>
      <c r="E144" s="43" t="s">
        <v>208</v>
      </c>
      <c r="F144" s="66"/>
      <c r="G144" s="66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</row>
    <row r="145" spans="1:99" s="3" customFormat="1" ht="25.5" x14ac:dyDescent="0.25">
      <c r="A145" s="6" t="s">
        <v>103</v>
      </c>
      <c r="B145" s="6" t="s">
        <v>174</v>
      </c>
      <c r="C145" s="9" t="s">
        <v>67</v>
      </c>
      <c r="D145" s="43"/>
      <c r="E145" s="43" t="s">
        <v>208</v>
      </c>
      <c r="F145" s="66"/>
      <c r="G145" s="66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</row>
    <row r="146" spans="1:99" s="3" customFormat="1" ht="25.5" x14ac:dyDescent="0.25">
      <c r="A146" s="6" t="s">
        <v>104</v>
      </c>
      <c r="B146" s="6" t="s">
        <v>174</v>
      </c>
      <c r="C146" s="9" t="s">
        <v>67</v>
      </c>
      <c r="D146" s="43"/>
      <c r="E146" s="43" t="s">
        <v>208</v>
      </c>
      <c r="F146" s="66"/>
      <c r="G146" s="66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</row>
    <row r="147" spans="1:99" s="3" customFormat="1" ht="25.5" x14ac:dyDescent="0.25">
      <c r="A147" s="6" t="s">
        <v>105</v>
      </c>
      <c r="B147" s="6" t="s">
        <v>174</v>
      </c>
      <c r="C147" s="9" t="s">
        <v>67</v>
      </c>
      <c r="D147" s="43"/>
      <c r="E147" s="43" t="s">
        <v>208</v>
      </c>
      <c r="F147" s="66"/>
      <c r="G147" s="66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</row>
    <row r="148" spans="1:99" s="3" customFormat="1" ht="25.5" x14ac:dyDescent="0.25">
      <c r="A148" s="6" t="s">
        <v>106</v>
      </c>
      <c r="B148" s="6" t="s">
        <v>174</v>
      </c>
      <c r="C148" s="9" t="s">
        <v>67</v>
      </c>
      <c r="D148" s="43"/>
      <c r="E148" s="43" t="s">
        <v>208</v>
      </c>
      <c r="F148" s="66"/>
      <c r="G148" s="66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</row>
    <row r="149" spans="1:99" s="3" customFormat="1" ht="25.5" x14ac:dyDescent="0.25">
      <c r="A149" s="6" t="s">
        <v>107</v>
      </c>
      <c r="B149" s="6" t="s">
        <v>174</v>
      </c>
      <c r="C149" s="9" t="s">
        <v>67</v>
      </c>
      <c r="D149" s="43"/>
      <c r="E149" s="43" t="s">
        <v>208</v>
      </c>
      <c r="F149" s="66"/>
      <c r="G149" s="66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</row>
    <row r="150" spans="1:99" s="3" customFormat="1" ht="25.5" x14ac:dyDescent="0.25">
      <c r="A150" s="6" t="s">
        <v>108</v>
      </c>
      <c r="B150" s="6" t="s">
        <v>174</v>
      </c>
      <c r="C150" s="9" t="s">
        <v>67</v>
      </c>
      <c r="D150" s="43"/>
      <c r="E150" s="43" t="s">
        <v>208</v>
      </c>
      <c r="F150" s="66"/>
      <c r="G150" s="66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</row>
    <row r="151" spans="1:99" s="3" customFormat="1" x14ac:dyDescent="0.25">
      <c r="A151" s="6" t="s">
        <v>156</v>
      </c>
      <c r="B151" s="6" t="s">
        <v>111</v>
      </c>
      <c r="C151" s="9" t="s">
        <v>67</v>
      </c>
      <c r="D151" s="43"/>
      <c r="E151" s="43" t="s">
        <v>208</v>
      </c>
      <c r="F151" s="66"/>
      <c r="G151" s="66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</row>
    <row r="152" spans="1:99" s="3" customFormat="1" x14ac:dyDescent="0.25">
      <c r="A152" s="42" t="s">
        <v>157</v>
      </c>
      <c r="B152" s="46"/>
      <c r="C152" s="44"/>
      <c r="D152" s="44"/>
      <c r="E152" s="44"/>
      <c r="F152" s="44"/>
      <c r="G152" s="4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</row>
    <row r="153" spans="1:99" s="14" customFormat="1" ht="25.5" x14ac:dyDescent="0.25">
      <c r="A153" s="12" t="s">
        <v>557</v>
      </c>
      <c r="B153" s="12" t="s">
        <v>585</v>
      </c>
      <c r="C153" s="66" t="s">
        <v>67</v>
      </c>
      <c r="D153" s="43" t="s">
        <v>162</v>
      </c>
      <c r="E153" s="43" t="s">
        <v>340</v>
      </c>
      <c r="F153" s="66"/>
      <c r="G153" s="66"/>
    </row>
    <row r="154" spans="1:99" s="14" customFormat="1" ht="25.5" x14ac:dyDescent="0.25">
      <c r="A154" s="12" t="s">
        <v>558</v>
      </c>
      <c r="B154" s="12" t="s">
        <v>586</v>
      </c>
      <c r="C154" s="66" t="s">
        <v>67</v>
      </c>
      <c r="D154" s="43" t="s">
        <v>162</v>
      </c>
      <c r="E154" s="43" t="s">
        <v>340</v>
      </c>
      <c r="F154" s="66"/>
      <c r="G154" s="66"/>
    </row>
    <row r="155" spans="1:99" s="14" customFormat="1" ht="25.5" x14ac:dyDescent="0.25">
      <c r="A155" s="12" t="s">
        <v>559</v>
      </c>
      <c r="B155" s="12" t="s">
        <v>587</v>
      </c>
      <c r="C155" s="66" t="s">
        <v>67</v>
      </c>
      <c r="D155" s="43" t="s">
        <v>162</v>
      </c>
      <c r="E155" s="43" t="s">
        <v>340</v>
      </c>
      <c r="F155" s="66"/>
      <c r="G155" s="66"/>
    </row>
    <row r="156" spans="1:99" s="14" customFormat="1" ht="38.25" x14ac:dyDescent="0.25">
      <c r="A156" s="12" t="s">
        <v>560</v>
      </c>
      <c r="B156" s="6" t="s">
        <v>550</v>
      </c>
      <c r="C156" s="9" t="s">
        <v>67</v>
      </c>
      <c r="D156" s="43"/>
      <c r="E156" s="43" t="s">
        <v>208</v>
      </c>
      <c r="F156" s="66"/>
      <c r="G156" s="66"/>
    </row>
    <row r="157" spans="1:99" s="3" customFormat="1" ht="25.5" x14ac:dyDescent="0.25">
      <c r="A157" s="42" t="s">
        <v>158</v>
      </c>
      <c r="B157" s="42"/>
      <c r="C157" s="44"/>
      <c r="D157" s="44"/>
      <c r="E157" s="44"/>
      <c r="F157" s="44"/>
      <c r="G157" s="4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</row>
    <row r="158" spans="1:99" s="3" customFormat="1" ht="25.5" x14ac:dyDescent="0.25">
      <c r="A158" s="6" t="s">
        <v>14</v>
      </c>
      <c r="B158" s="6" t="s">
        <v>174</v>
      </c>
      <c r="C158" s="9" t="s">
        <v>67</v>
      </c>
      <c r="D158" s="43"/>
      <c r="E158" s="43" t="s">
        <v>208</v>
      </c>
      <c r="F158" s="66"/>
      <c r="G158" s="66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</row>
    <row r="159" spans="1:99" s="3" customFormat="1" ht="25.5" x14ac:dyDescent="0.25">
      <c r="A159" s="6" t="s">
        <v>15</v>
      </c>
      <c r="B159" s="6" t="s">
        <v>174</v>
      </c>
      <c r="C159" s="9" t="s">
        <v>67</v>
      </c>
      <c r="D159" s="43"/>
      <c r="E159" s="43" t="s">
        <v>208</v>
      </c>
      <c r="F159" s="66"/>
      <c r="G159" s="66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</row>
    <row r="160" spans="1:99" s="3" customFormat="1" ht="25.5" x14ac:dyDescent="0.25">
      <c r="A160" s="6" t="s">
        <v>16</v>
      </c>
      <c r="B160" s="6" t="s">
        <v>174</v>
      </c>
      <c r="C160" s="9" t="s">
        <v>67</v>
      </c>
      <c r="D160" s="43"/>
      <c r="E160" s="43" t="s">
        <v>208</v>
      </c>
      <c r="F160" s="66"/>
      <c r="G160" s="66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</row>
    <row r="161" spans="1:99" s="3" customFormat="1" ht="25.5" x14ac:dyDescent="0.25">
      <c r="A161" s="6" t="s">
        <v>17</v>
      </c>
      <c r="B161" s="6" t="s">
        <v>174</v>
      </c>
      <c r="C161" s="9" t="s">
        <v>67</v>
      </c>
      <c r="D161" s="43"/>
      <c r="E161" s="43" t="s">
        <v>208</v>
      </c>
      <c r="F161" s="66"/>
      <c r="G161" s="66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</row>
    <row r="162" spans="1:99" s="3" customFormat="1" ht="25.5" x14ac:dyDescent="0.25">
      <c r="A162" s="6" t="s">
        <v>18</v>
      </c>
      <c r="B162" s="6" t="s">
        <v>174</v>
      </c>
      <c r="C162" s="9" t="s">
        <v>67</v>
      </c>
      <c r="D162" s="43"/>
      <c r="E162" s="43" t="s">
        <v>208</v>
      </c>
      <c r="F162" s="66"/>
      <c r="G162" s="66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</row>
    <row r="163" spans="1:99" s="3" customFormat="1" ht="25.5" x14ac:dyDescent="0.25">
      <c r="A163" s="6" t="s">
        <v>19</v>
      </c>
      <c r="B163" s="6" t="s">
        <v>174</v>
      </c>
      <c r="C163" s="9" t="s">
        <v>67</v>
      </c>
      <c r="D163" s="43"/>
      <c r="E163" s="43" t="s">
        <v>208</v>
      </c>
      <c r="F163" s="66"/>
      <c r="G163" s="66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</row>
    <row r="164" spans="1:99" s="3" customFormat="1" ht="25.5" x14ac:dyDescent="0.25">
      <c r="A164" s="6" t="s">
        <v>20</v>
      </c>
      <c r="B164" s="6" t="s">
        <v>174</v>
      </c>
      <c r="C164" s="9" t="s">
        <v>67</v>
      </c>
      <c r="D164" s="43"/>
      <c r="E164" s="43" t="s">
        <v>208</v>
      </c>
      <c r="F164" s="66"/>
      <c r="G164" s="66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</row>
    <row r="165" spans="1:99" s="3" customFormat="1" ht="25.5" x14ac:dyDescent="0.25">
      <c r="A165" s="6" t="s">
        <v>21</v>
      </c>
      <c r="B165" s="6" t="s">
        <v>174</v>
      </c>
      <c r="C165" s="9" t="s">
        <v>67</v>
      </c>
      <c r="D165" s="43"/>
      <c r="E165" s="43" t="s">
        <v>208</v>
      </c>
      <c r="F165" s="66"/>
      <c r="G165" s="66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</row>
    <row r="166" spans="1:99" s="3" customFormat="1" ht="25.5" x14ac:dyDescent="0.25">
      <c r="A166" s="42" t="s">
        <v>159</v>
      </c>
      <c r="B166" s="42"/>
      <c r="C166" s="44"/>
      <c r="D166" s="44"/>
      <c r="E166" s="44"/>
      <c r="F166" s="44"/>
      <c r="G166" s="4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</row>
    <row r="167" spans="1:99" s="3" customFormat="1" ht="25.5" x14ac:dyDescent="0.25">
      <c r="A167" s="6" t="s">
        <v>228</v>
      </c>
      <c r="B167" s="6" t="s">
        <v>174</v>
      </c>
      <c r="C167" s="9" t="s">
        <v>67</v>
      </c>
      <c r="D167" s="43"/>
      <c r="E167" s="43" t="s">
        <v>208</v>
      </c>
      <c r="F167" s="66"/>
      <c r="G167" s="66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</row>
    <row r="168" spans="1:99" s="3" customFormat="1" ht="25.5" x14ac:dyDescent="0.25">
      <c r="A168" s="6" t="s">
        <v>221</v>
      </c>
      <c r="B168" s="6" t="s">
        <v>174</v>
      </c>
      <c r="C168" s="9" t="s">
        <v>67</v>
      </c>
      <c r="D168" s="43"/>
      <c r="E168" s="43" t="s">
        <v>208</v>
      </c>
      <c r="F168" s="66"/>
      <c r="G168" s="66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</row>
    <row r="169" spans="1:99" s="3" customFormat="1" ht="25.5" x14ac:dyDescent="0.25">
      <c r="A169" s="6" t="s">
        <v>222</v>
      </c>
      <c r="B169" s="6" t="s">
        <v>174</v>
      </c>
      <c r="C169" s="9" t="s">
        <v>67</v>
      </c>
      <c r="D169" s="43"/>
      <c r="E169" s="43" t="s">
        <v>208</v>
      </c>
      <c r="F169" s="66"/>
      <c r="G169" s="66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</row>
    <row r="170" spans="1:99" s="3" customFormat="1" ht="25.5" x14ac:dyDescent="0.25">
      <c r="A170" s="6" t="s">
        <v>223</v>
      </c>
      <c r="B170" s="6" t="s">
        <v>174</v>
      </c>
      <c r="C170" s="9" t="s">
        <v>67</v>
      </c>
      <c r="D170" s="43"/>
      <c r="E170" s="43" t="s">
        <v>208</v>
      </c>
      <c r="F170" s="66"/>
      <c r="G170" s="66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</row>
    <row r="171" spans="1:99" s="3" customFormat="1" ht="25.5" x14ac:dyDescent="0.25">
      <c r="A171" s="6" t="s">
        <v>224</v>
      </c>
      <c r="B171" s="6" t="s">
        <v>174</v>
      </c>
      <c r="C171" s="9" t="s">
        <v>67</v>
      </c>
      <c r="D171" s="43"/>
      <c r="E171" s="43" t="s">
        <v>208</v>
      </c>
      <c r="F171" s="66"/>
      <c r="G171" s="66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</row>
    <row r="172" spans="1:99" s="3" customFormat="1" ht="25.5" x14ac:dyDescent="0.25">
      <c r="A172" s="6" t="s">
        <v>225</v>
      </c>
      <c r="B172" s="6" t="s">
        <v>174</v>
      </c>
      <c r="C172" s="9" t="s">
        <v>67</v>
      </c>
      <c r="D172" s="43"/>
      <c r="E172" s="43" t="s">
        <v>208</v>
      </c>
      <c r="F172" s="66"/>
      <c r="G172" s="66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</row>
    <row r="173" spans="1:99" s="3" customFormat="1" ht="25.5" x14ac:dyDescent="0.25">
      <c r="A173" s="6" t="s">
        <v>226</v>
      </c>
      <c r="B173" s="6" t="s">
        <v>174</v>
      </c>
      <c r="C173" s="9" t="s">
        <v>67</v>
      </c>
      <c r="D173" s="43"/>
      <c r="E173" s="43" t="s">
        <v>208</v>
      </c>
      <c r="F173" s="66"/>
      <c r="G173" s="66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</row>
    <row r="174" spans="1:99" s="3" customFormat="1" ht="25.5" x14ac:dyDescent="0.25">
      <c r="A174" s="6" t="s">
        <v>227</v>
      </c>
      <c r="B174" s="6" t="s">
        <v>174</v>
      </c>
      <c r="C174" s="9" t="s">
        <v>67</v>
      </c>
      <c r="D174" s="43"/>
      <c r="E174" s="43" t="s">
        <v>208</v>
      </c>
      <c r="F174" s="66"/>
      <c r="G174" s="66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</row>
    <row r="175" spans="1:99" s="3" customFormat="1" ht="25.5" x14ac:dyDescent="0.25">
      <c r="A175" s="42" t="s">
        <v>160</v>
      </c>
      <c r="B175" s="42"/>
      <c r="C175" s="44"/>
      <c r="D175" s="44"/>
      <c r="E175" s="44"/>
      <c r="F175" s="44"/>
      <c r="G175" s="4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</row>
    <row r="176" spans="1:99" s="3" customFormat="1" ht="25.5" x14ac:dyDescent="0.25">
      <c r="A176" s="6" t="s">
        <v>229</v>
      </c>
      <c r="B176" s="6" t="s">
        <v>174</v>
      </c>
      <c r="C176" s="9" t="s">
        <v>67</v>
      </c>
      <c r="D176" s="43"/>
      <c r="E176" s="43" t="s">
        <v>208</v>
      </c>
      <c r="F176" s="66"/>
      <c r="G176" s="66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</row>
    <row r="177" spans="1:99" s="3" customFormat="1" ht="25.5" x14ac:dyDescent="0.25">
      <c r="A177" s="6" t="s">
        <v>230</v>
      </c>
      <c r="B177" s="6" t="s">
        <v>174</v>
      </c>
      <c r="C177" s="9" t="s">
        <v>67</v>
      </c>
      <c r="D177" s="43"/>
      <c r="E177" s="43" t="s">
        <v>208</v>
      </c>
      <c r="F177" s="66"/>
      <c r="G177" s="66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</row>
    <row r="178" spans="1:99" s="3" customFormat="1" ht="25.5" x14ac:dyDescent="0.25">
      <c r="A178" s="6" t="s">
        <v>231</v>
      </c>
      <c r="B178" s="6" t="s">
        <v>174</v>
      </c>
      <c r="C178" s="9" t="s">
        <v>67</v>
      </c>
      <c r="D178" s="43"/>
      <c r="E178" s="43" t="s">
        <v>208</v>
      </c>
      <c r="F178" s="66"/>
      <c r="G178" s="66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</row>
    <row r="179" spans="1:99" s="3" customFormat="1" ht="25.5" x14ac:dyDescent="0.25">
      <c r="A179" s="6" t="s">
        <v>232</v>
      </c>
      <c r="B179" s="6" t="s">
        <v>174</v>
      </c>
      <c r="C179" s="9" t="s">
        <v>67</v>
      </c>
      <c r="D179" s="43"/>
      <c r="E179" s="43" t="s">
        <v>208</v>
      </c>
      <c r="F179" s="66"/>
      <c r="G179" s="66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</row>
    <row r="180" spans="1:99" s="3" customFormat="1" ht="25.5" x14ac:dyDescent="0.25">
      <c r="A180" s="6" t="s">
        <v>233</v>
      </c>
      <c r="B180" s="6" t="s">
        <v>174</v>
      </c>
      <c r="C180" s="9" t="s">
        <v>67</v>
      </c>
      <c r="D180" s="43"/>
      <c r="E180" s="43" t="s">
        <v>208</v>
      </c>
      <c r="F180" s="66"/>
      <c r="G180" s="66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</row>
    <row r="181" spans="1:99" s="3" customFormat="1" ht="25.5" x14ac:dyDescent="0.25">
      <c r="A181" s="6" t="s">
        <v>234</v>
      </c>
      <c r="B181" s="6" t="s">
        <v>174</v>
      </c>
      <c r="C181" s="9" t="s">
        <v>67</v>
      </c>
      <c r="D181" s="43"/>
      <c r="E181" s="43" t="s">
        <v>208</v>
      </c>
      <c r="F181" s="66"/>
      <c r="G181" s="66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</row>
    <row r="182" spans="1:99" s="3" customFormat="1" ht="25.5" x14ac:dyDescent="0.25">
      <c r="A182" s="6" t="s">
        <v>235</v>
      </c>
      <c r="B182" s="6" t="s">
        <v>174</v>
      </c>
      <c r="C182" s="9" t="s">
        <v>67</v>
      </c>
      <c r="D182" s="43"/>
      <c r="E182" s="43" t="s">
        <v>208</v>
      </c>
      <c r="F182" s="66"/>
      <c r="G182" s="66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</row>
    <row r="183" spans="1:99" s="3" customFormat="1" ht="25.5" x14ac:dyDescent="0.25">
      <c r="A183" s="6" t="s">
        <v>236</v>
      </c>
      <c r="B183" s="6" t="s">
        <v>174</v>
      </c>
      <c r="C183" s="9" t="s">
        <v>67</v>
      </c>
      <c r="D183" s="43"/>
      <c r="E183" s="43" t="s">
        <v>208</v>
      </c>
      <c r="F183" s="66"/>
      <c r="G183" s="66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</row>
    <row r="184" spans="1:99" s="3" customFormat="1" x14ac:dyDescent="0.25">
      <c r="A184" s="46" t="s">
        <v>175</v>
      </c>
      <c r="B184" s="47"/>
      <c r="C184" s="45"/>
      <c r="D184" s="45"/>
      <c r="E184" s="45"/>
      <c r="F184" s="45"/>
      <c r="G184" s="45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</row>
    <row r="185" spans="1:99" s="3" customFormat="1" ht="25.5" x14ac:dyDescent="0.25">
      <c r="A185" s="6" t="s">
        <v>81</v>
      </c>
      <c r="B185" s="6" t="s">
        <v>177</v>
      </c>
      <c r="C185" s="9" t="s">
        <v>67</v>
      </c>
      <c r="D185" s="43"/>
      <c r="E185" s="43" t="s">
        <v>208</v>
      </c>
      <c r="F185" s="66"/>
      <c r="G185" s="66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</row>
    <row r="186" spans="1:99" s="3" customFormat="1" ht="25.5" x14ac:dyDescent="0.25">
      <c r="A186" s="6" t="s">
        <v>82</v>
      </c>
      <c r="B186" s="6" t="s">
        <v>177</v>
      </c>
      <c r="C186" s="9" t="s">
        <v>67</v>
      </c>
      <c r="D186" s="43"/>
      <c r="E186" s="43" t="s">
        <v>208</v>
      </c>
      <c r="F186" s="66"/>
      <c r="G186" s="66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</row>
    <row r="187" spans="1:99" s="3" customFormat="1" ht="25.5" x14ac:dyDescent="0.25">
      <c r="A187" s="6" t="s">
        <v>83</v>
      </c>
      <c r="B187" s="6" t="s">
        <v>177</v>
      </c>
      <c r="C187" s="9" t="s">
        <v>67</v>
      </c>
      <c r="D187" s="43"/>
      <c r="E187" s="43" t="s">
        <v>208</v>
      </c>
      <c r="F187" s="66"/>
      <c r="G187" s="66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</row>
    <row r="188" spans="1:99" s="3" customFormat="1" ht="25.5" x14ac:dyDescent="0.25">
      <c r="A188" s="6" t="s">
        <v>84</v>
      </c>
      <c r="B188" s="6" t="s">
        <v>177</v>
      </c>
      <c r="C188" s="9" t="s">
        <v>67</v>
      </c>
      <c r="D188" s="43"/>
      <c r="E188" s="43" t="s">
        <v>208</v>
      </c>
      <c r="F188" s="66"/>
      <c r="G188" s="66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</row>
    <row r="189" spans="1:99" s="3" customFormat="1" ht="25.5" x14ac:dyDescent="0.25">
      <c r="A189" s="6" t="s">
        <v>112</v>
      </c>
      <c r="B189" s="6" t="s">
        <v>177</v>
      </c>
      <c r="C189" s="9" t="s">
        <v>67</v>
      </c>
      <c r="D189" s="43"/>
      <c r="E189" s="43" t="s">
        <v>208</v>
      </c>
      <c r="F189" s="66"/>
      <c r="G189" s="66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</row>
    <row r="190" spans="1:99" s="3" customFormat="1" ht="25.5" x14ac:dyDescent="0.25">
      <c r="A190" s="6" t="s">
        <v>113</v>
      </c>
      <c r="B190" s="6" t="s">
        <v>177</v>
      </c>
      <c r="C190" s="9" t="s">
        <v>67</v>
      </c>
      <c r="D190" s="43"/>
      <c r="E190" s="43" t="s">
        <v>208</v>
      </c>
      <c r="F190" s="66"/>
      <c r="G190" s="66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</row>
    <row r="191" spans="1:99" s="3" customFormat="1" ht="25.5" x14ac:dyDescent="0.25">
      <c r="A191" s="6" t="s">
        <v>114</v>
      </c>
      <c r="B191" s="6" t="s">
        <v>177</v>
      </c>
      <c r="C191" s="9" t="s">
        <v>67</v>
      </c>
      <c r="D191" s="43"/>
      <c r="E191" s="43" t="s">
        <v>208</v>
      </c>
      <c r="F191" s="66"/>
      <c r="G191" s="66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</row>
    <row r="192" spans="1:99" s="3" customFormat="1" ht="25.5" x14ac:dyDescent="0.25">
      <c r="A192" s="6" t="s">
        <v>115</v>
      </c>
      <c r="B192" s="6" t="s">
        <v>177</v>
      </c>
      <c r="C192" s="9" t="s">
        <v>67</v>
      </c>
      <c r="D192" s="43"/>
      <c r="E192" s="43" t="s">
        <v>208</v>
      </c>
      <c r="F192" s="66"/>
      <c r="G192" s="66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</row>
    <row r="193" spans="1:99" s="3" customFormat="1" ht="25.5" x14ac:dyDescent="0.25">
      <c r="A193" s="6" t="s">
        <v>116</v>
      </c>
      <c r="B193" s="6" t="s">
        <v>177</v>
      </c>
      <c r="C193" s="9" t="s">
        <v>67</v>
      </c>
      <c r="D193" s="43"/>
      <c r="E193" s="43" t="s">
        <v>208</v>
      </c>
      <c r="F193" s="66"/>
      <c r="G193" s="66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</row>
    <row r="194" spans="1:99" s="3" customFormat="1" ht="25.5" x14ac:dyDescent="0.25">
      <c r="A194" s="6" t="s">
        <v>117</v>
      </c>
      <c r="B194" s="6" t="s">
        <v>177</v>
      </c>
      <c r="C194" s="9" t="s">
        <v>67</v>
      </c>
      <c r="D194" s="43"/>
      <c r="E194" s="43" t="s">
        <v>208</v>
      </c>
      <c r="F194" s="66"/>
      <c r="G194" s="66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</row>
    <row r="195" spans="1:99" s="3" customFormat="1" ht="25.5" x14ac:dyDescent="0.25">
      <c r="A195" s="6" t="s">
        <v>118</v>
      </c>
      <c r="B195" s="6" t="s">
        <v>177</v>
      </c>
      <c r="C195" s="9" t="s">
        <v>67</v>
      </c>
      <c r="D195" s="43"/>
      <c r="E195" s="43" t="s">
        <v>208</v>
      </c>
      <c r="F195" s="66"/>
      <c r="G195" s="66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</row>
    <row r="196" spans="1:99" s="3" customFormat="1" ht="25.5" x14ac:dyDescent="0.25">
      <c r="A196" s="6" t="s">
        <v>119</v>
      </c>
      <c r="B196" s="6" t="s">
        <v>177</v>
      </c>
      <c r="C196" s="9" t="s">
        <v>67</v>
      </c>
      <c r="D196" s="43"/>
      <c r="E196" s="43" t="s">
        <v>208</v>
      </c>
      <c r="F196" s="66"/>
      <c r="G196" s="66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</row>
    <row r="197" spans="1:99" s="3" customFormat="1" ht="25.5" x14ac:dyDescent="0.25">
      <c r="A197" s="6" t="s">
        <v>120</v>
      </c>
      <c r="B197" s="6" t="s">
        <v>177</v>
      </c>
      <c r="C197" s="9" t="s">
        <v>67</v>
      </c>
      <c r="D197" s="43"/>
      <c r="E197" s="43" t="s">
        <v>208</v>
      </c>
      <c r="F197" s="66"/>
      <c r="G197" s="66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</row>
    <row r="198" spans="1:99" s="3" customFormat="1" x14ac:dyDescent="0.25">
      <c r="A198" s="42" t="s">
        <v>398</v>
      </c>
      <c r="B198" s="42"/>
      <c r="C198" s="44"/>
      <c r="D198" s="44"/>
      <c r="E198" s="44"/>
      <c r="F198" s="44"/>
      <c r="G198" s="4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</row>
    <row r="199" spans="1:99" s="3" customFormat="1" x14ac:dyDescent="0.25">
      <c r="A199" s="6" t="s">
        <v>52</v>
      </c>
      <c r="B199" s="6" t="s">
        <v>178</v>
      </c>
      <c r="C199" s="9" t="s">
        <v>67</v>
      </c>
      <c r="D199" s="43" t="s">
        <v>162</v>
      </c>
      <c r="E199" s="43" t="s">
        <v>340</v>
      </c>
      <c r="F199" s="66"/>
      <c r="G199" s="66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</row>
    <row r="200" spans="1:99" s="3" customFormat="1" x14ac:dyDescent="0.25">
      <c r="A200" s="6" t="s">
        <v>53</v>
      </c>
      <c r="B200" s="6" t="s">
        <v>179</v>
      </c>
      <c r="C200" s="9" t="s">
        <v>67</v>
      </c>
      <c r="D200" s="43" t="s">
        <v>162</v>
      </c>
      <c r="E200" s="43" t="s">
        <v>340</v>
      </c>
      <c r="F200" s="66"/>
      <c r="G200" s="66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</row>
    <row r="201" spans="1:99" s="3" customFormat="1" x14ac:dyDescent="0.25">
      <c r="A201" s="6" t="s">
        <v>161</v>
      </c>
      <c r="B201" s="6"/>
      <c r="C201" s="9" t="s">
        <v>67</v>
      </c>
      <c r="D201" s="43" t="s">
        <v>162</v>
      </c>
      <c r="E201" s="43" t="s">
        <v>340</v>
      </c>
      <c r="F201" s="66"/>
      <c r="G201" s="66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</row>
    <row r="202" spans="1:99" s="3" customFormat="1" ht="25.5" x14ac:dyDescent="0.25">
      <c r="A202" s="6" t="s">
        <v>43</v>
      </c>
      <c r="B202" s="6" t="s">
        <v>589</v>
      </c>
      <c r="C202" s="9" t="s">
        <v>67</v>
      </c>
      <c r="D202" s="43" t="s">
        <v>162</v>
      </c>
      <c r="E202" s="43" t="s">
        <v>340</v>
      </c>
      <c r="F202" s="66"/>
      <c r="G202" s="66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</row>
    <row r="203" spans="1:99" s="3" customFormat="1" ht="25.5" x14ac:dyDescent="0.25">
      <c r="A203" s="6" t="s">
        <v>44</v>
      </c>
      <c r="B203" s="6" t="s">
        <v>589</v>
      </c>
      <c r="C203" s="9" t="s">
        <v>67</v>
      </c>
      <c r="D203" s="43" t="s">
        <v>162</v>
      </c>
      <c r="E203" s="43" t="s">
        <v>340</v>
      </c>
      <c r="F203" s="66"/>
      <c r="G203" s="66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</row>
    <row r="204" spans="1:99" s="3" customFormat="1" ht="63.75" x14ac:dyDescent="0.25">
      <c r="A204" s="12" t="s">
        <v>180</v>
      </c>
      <c r="B204" s="6" t="s">
        <v>181</v>
      </c>
      <c r="C204" s="9" t="s">
        <v>67</v>
      </c>
      <c r="D204" s="43" t="s">
        <v>162</v>
      </c>
      <c r="E204" s="43" t="s">
        <v>340</v>
      </c>
      <c r="F204" s="66"/>
      <c r="G204" s="66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</row>
    <row r="205" spans="1:99" s="3" customFormat="1" x14ac:dyDescent="0.25">
      <c r="A205" s="6" t="s">
        <v>40</v>
      </c>
      <c r="B205" s="6"/>
      <c r="C205" s="9" t="s">
        <v>67</v>
      </c>
      <c r="D205" s="43" t="s">
        <v>162</v>
      </c>
      <c r="E205" s="43" t="s">
        <v>340</v>
      </c>
      <c r="F205" s="66"/>
      <c r="G205" s="66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</row>
    <row r="206" spans="1:99" s="3" customFormat="1" x14ac:dyDescent="0.25">
      <c r="A206" s="6" t="s">
        <v>6</v>
      </c>
      <c r="B206" s="6"/>
      <c r="C206" s="9" t="s">
        <v>67</v>
      </c>
      <c r="D206" s="43" t="s">
        <v>162</v>
      </c>
      <c r="E206" s="43" t="s">
        <v>340</v>
      </c>
      <c r="F206" s="66"/>
      <c r="G206" s="66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</row>
    <row r="207" spans="1:99" s="14" customFormat="1" ht="25.5" x14ac:dyDescent="0.25">
      <c r="A207" s="6" t="s">
        <v>30</v>
      </c>
      <c r="B207" s="6"/>
      <c r="C207" s="9" t="s">
        <v>67</v>
      </c>
      <c r="D207" s="43" t="s">
        <v>162</v>
      </c>
      <c r="E207" s="43" t="s">
        <v>340</v>
      </c>
      <c r="F207" s="66"/>
      <c r="G207" s="66"/>
    </row>
    <row r="208" spans="1:99" s="3" customFormat="1" ht="25.5" x14ac:dyDescent="0.25">
      <c r="A208" s="42" t="s">
        <v>588</v>
      </c>
      <c r="B208" s="42"/>
      <c r="C208" s="44"/>
      <c r="D208" s="44"/>
      <c r="E208" s="44"/>
      <c r="F208" s="44"/>
      <c r="G208" s="4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</row>
    <row r="209" spans="1:99" s="3" customFormat="1" ht="25.5" x14ac:dyDescent="0.25">
      <c r="A209" s="12" t="s">
        <v>151</v>
      </c>
      <c r="B209" s="6" t="s">
        <v>184</v>
      </c>
      <c r="C209" s="9" t="s">
        <v>67</v>
      </c>
      <c r="D209" s="43" t="s">
        <v>162</v>
      </c>
      <c r="E209" s="43" t="s">
        <v>340</v>
      </c>
      <c r="F209" s="66"/>
      <c r="G209" s="66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</row>
    <row r="210" spans="1:99" s="3" customFormat="1" ht="38.25" x14ac:dyDescent="0.25">
      <c r="A210" s="12" t="s">
        <v>152</v>
      </c>
      <c r="B210" s="6" t="s">
        <v>475</v>
      </c>
      <c r="C210" s="9" t="s">
        <v>67</v>
      </c>
      <c r="D210" s="43" t="s">
        <v>162</v>
      </c>
      <c r="E210" s="43" t="s">
        <v>340</v>
      </c>
      <c r="F210" s="66"/>
      <c r="G210" s="66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</row>
    <row r="211" spans="1:99" s="3" customFormat="1" ht="38.25" x14ac:dyDescent="0.25">
      <c r="A211" s="12" t="s">
        <v>77</v>
      </c>
      <c r="B211" s="6" t="s">
        <v>471</v>
      </c>
      <c r="C211" s="9" t="s">
        <v>67</v>
      </c>
      <c r="D211" s="43" t="s">
        <v>162</v>
      </c>
      <c r="E211" s="43" t="s">
        <v>340</v>
      </c>
      <c r="F211" s="66"/>
      <c r="G211" s="66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</row>
    <row r="212" spans="1:99" s="3" customFormat="1" ht="25.5" x14ac:dyDescent="0.25">
      <c r="A212" s="12" t="s">
        <v>237</v>
      </c>
      <c r="B212" s="6" t="s">
        <v>472</v>
      </c>
      <c r="C212" s="9" t="s">
        <v>67</v>
      </c>
      <c r="D212" s="43" t="s">
        <v>162</v>
      </c>
      <c r="E212" s="43" t="s">
        <v>340</v>
      </c>
      <c r="F212" s="66"/>
      <c r="G212" s="66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</row>
    <row r="213" spans="1:99" s="3" customFormat="1" ht="25.5" x14ac:dyDescent="0.25">
      <c r="A213" s="12" t="s">
        <v>78</v>
      </c>
      <c r="B213" s="6" t="s">
        <v>473</v>
      </c>
      <c r="C213" s="9" t="s">
        <v>67</v>
      </c>
      <c r="D213" s="43" t="s">
        <v>162</v>
      </c>
      <c r="E213" s="43" t="s">
        <v>340</v>
      </c>
      <c r="F213" s="66"/>
      <c r="G213" s="66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</row>
    <row r="214" spans="1:99" s="3" customFormat="1" ht="25.5" x14ac:dyDescent="0.25">
      <c r="A214" s="12" t="s">
        <v>79</v>
      </c>
      <c r="B214" s="12" t="s">
        <v>153</v>
      </c>
      <c r="C214" s="9" t="s">
        <v>67</v>
      </c>
      <c r="D214" s="43" t="s">
        <v>162</v>
      </c>
      <c r="E214" s="43" t="s">
        <v>340</v>
      </c>
      <c r="F214" s="66"/>
      <c r="G214" s="66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</row>
    <row r="215" spans="1:99" s="3" customFormat="1" ht="25.5" x14ac:dyDescent="0.25">
      <c r="A215" s="12" t="s">
        <v>200</v>
      </c>
      <c r="B215" s="12" t="s">
        <v>474</v>
      </c>
      <c r="C215" s="9" t="s">
        <v>67</v>
      </c>
      <c r="D215" s="43" t="s">
        <v>162</v>
      </c>
      <c r="E215" s="43" t="s">
        <v>340</v>
      </c>
      <c r="F215" s="66"/>
      <c r="G215" s="66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</row>
    <row r="216" spans="1:99" s="3" customFormat="1" ht="25.5" x14ac:dyDescent="0.25">
      <c r="A216" s="42" t="s">
        <v>607</v>
      </c>
      <c r="B216" s="42"/>
      <c r="C216" s="44"/>
      <c r="D216" s="44"/>
      <c r="E216" s="44"/>
      <c r="F216" s="44"/>
      <c r="G216" s="4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</row>
    <row r="217" spans="1:99" s="3" customFormat="1" ht="38.25" x14ac:dyDescent="0.25">
      <c r="A217" s="12" t="s">
        <v>404</v>
      </c>
      <c r="B217" s="6" t="s">
        <v>185</v>
      </c>
      <c r="C217" s="9" t="s">
        <v>67</v>
      </c>
      <c r="D217" s="43" t="s">
        <v>162</v>
      </c>
      <c r="E217" s="43" t="s">
        <v>340</v>
      </c>
      <c r="F217" s="66"/>
      <c r="G217" s="66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</row>
    <row r="218" spans="1:99" s="3" customFormat="1" ht="38.25" x14ac:dyDescent="0.25">
      <c r="A218" s="12" t="s">
        <v>405</v>
      </c>
      <c r="B218" s="6" t="s">
        <v>476</v>
      </c>
      <c r="C218" s="9" t="s">
        <v>67</v>
      </c>
      <c r="D218" s="43" t="s">
        <v>162</v>
      </c>
      <c r="E218" s="43" t="s">
        <v>340</v>
      </c>
      <c r="F218" s="66"/>
      <c r="G218" s="66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</row>
    <row r="219" spans="1:99" s="3" customFormat="1" ht="25.5" x14ac:dyDescent="0.25">
      <c r="A219" s="12" t="s">
        <v>403</v>
      </c>
      <c r="B219" s="12" t="s">
        <v>186</v>
      </c>
      <c r="C219" s="9" t="s">
        <v>67</v>
      </c>
      <c r="D219" s="43" t="s">
        <v>162</v>
      </c>
      <c r="E219" s="43" t="s">
        <v>340</v>
      </c>
      <c r="F219" s="66"/>
      <c r="G219" s="66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</row>
    <row r="220" spans="1:99" s="3" customFormat="1" ht="38.25" x14ac:dyDescent="0.25">
      <c r="A220" s="12" t="s">
        <v>402</v>
      </c>
      <c r="B220" s="12" t="s">
        <v>249</v>
      </c>
      <c r="C220" s="9" t="s">
        <v>67</v>
      </c>
      <c r="D220" s="43" t="s">
        <v>162</v>
      </c>
      <c r="E220" s="43" t="s">
        <v>340</v>
      </c>
      <c r="F220" s="66"/>
      <c r="G220" s="66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</row>
    <row r="221" spans="1:99" s="3" customFormat="1" ht="25.5" x14ac:dyDescent="0.25">
      <c r="A221" s="42" t="s">
        <v>603</v>
      </c>
      <c r="B221" s="42"/>
      <c r="C221" s="44"/>
      <c r="D221" s="45"/>
      <c r="E221" s="45"/>
      <c r="F221" s="45"/>
      <c r="G221" s="45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</row>
    <row r="222" spans="1:99" s="3" customFormat="1" ht="25.5" x14ac:dyDescent="0.25">
      <c r="A222" s="12" t="s">
        <v>248</v>
      </c>
      <c r="B222" s="6" t="s">
        <v>238</v>
      </c>
      <c r="C222" s="9" t="s">
        <v>67</v>
      </c>
      <c r="D222" s="43" t="s">
        <v>162</v>
      </c>
      <c r="E222" s="43" t="s">
        <v>340</v>
      </c>
      <c r="F222" s="66"/>
      <c r="G222" s="66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</row>
    <row r="223" spans="1:99" s="3" customFormat="1" ht="38.25" x14ac:dyDescent="0.25">
      <c r="A223" s="12" t="s">
        <v>99</v>
      </c>
      <c r="B223" s="6" t="s">
        <v>476</v>
      </c>
      <c r="C223" s="9" t="s">
        <v>67</v>
      </c>
      <c r="D223" s="43" t="s">
        <v>162</v>
      </c>
      <c r="E223" s="43" t="s">
        <v>340</v>
      </c>
      <c r="F223" s="66"/>
      <c r="G223" s="66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</row>
    <row r="224" spans="1:99" s="3" customFormat="1" ht="25.5" x14ac:dyDescent="0.25">
      <c r="A224" s="12" t="s">
        <v>100</v>
      </c>
      <c r="B224" s="12" t="s">
        <v>154</v>
      </c>
      <c r="C224" s="9" t="s">
        <v>67</v>
      </c>
      <c r="D224" s="43" t="s">
        <v>162</v>
      </c>
      <c r="E224" s="43" t="s">
        <v>340</v>
      </c>
      <c r="F224" s="66"/>
      <c r="G224" s="66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</row>
    <row r="225" spans="1:99" s="3" customFormat="1" ht="25.5" x14ac:dyDescent="0.25">
      <c r="A225" s="12" t="s">
        <v>251</v>
      </c>
      <c r="B225" s="12" t="s">
        <v>250</v>
      </c>
      <c r="C225" s="9" t="s">
        <v>67</v>
      </c>
      <c r="D225" s="43" t="s">
        <v>162</v>
      </c>
      <c r="E225" s="43" t="s">
        <v>340</v>
      </c>
      <c r="F225" s="66"/>
      <c r="G225" s="66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</row>
    <row r="226" spans="1:99" s="3" customFormat="1" x14ac:dyDescent="0.25">
      <c r="A226" s="29" t="s">
        <v>155</v>
      </c>
      <c r="B226" s="28"/>
      <c r="C226" s="27"/>
      <c r="D226" s="37"/>
      <c r="E226" s="37"/>
      <c r="F226" s="37"/>
      <c r="G226" s="37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</row>
    <row r="227" spans="1:99" s="14" customFormat="1" ht="38.25" x14ac:dyDescent="0.25">
      <c r="A227" s="12" t="s">
        <v>565</v>
      </c>
      <c r="B227" s="12" t="s">
        <v>570</v>
      </c>
      <c r="C227" s="66" t="s">
        <v>67</v>
      </c>
      <c r="D227" s="43"/>
      <c r="E227" s="43" t="s">
        <v>208</v>
      </c>
      <c r="F227" s="13"/>
      <c r="G227" s="13"/>
    </row>
    <row r="228" spans="1:99" s="14" customFormat="1" ht="38.25" x14ac:dyDescent="0.25">
      <c r="A228" s="12" t="s">
        <v>567</v>
      </c>
      <c r="B228" s="12" t="s">
        <v>571</v>
      </c>
      <c r="C228" s="66" t="s">
        <v>67</v>
      </c>
      <c r="D228" s="43"/>
      <c r="E228" s="43" t="s">
        <v>208</v>
      </c>
      <c r="F228" s="13"/>
      <c r="G228" s="13"/>
    </row>
    <row r="229" spans="1:99" s="14" customFormat="1" ht="38.25" x14ac:dyDescent="0.25">
      <c r="A229" s="12" t="s">
        <v>569</v>
      </c>
      <c r="B229" s="12" t="s">
        <v>572</v>
      </c>
      <c r="C229" s="66" t="s">
        <v>67</v>
      </c>
      <c r="D229" s="43"/>
      <c r="E229" s="43" t="s">
        <v>208</v>
      </c>
      <c r="F229" s="13"/>
      <c r="G229" s="13"/>
    </row>
    <row r="230" spans="1:99" s="14" customFormat="1" x14ac:dyDescent="0.25">
      <c r="A230" s="12" t="s">
        <v>561</v>
      </c>
      <c r="B230" s="12" t="s">
        <v>590</v>
      </c>
      <c r="C230" s="66" t="s">
        <v>67</v>
      </c>
      <c r="D230" s="43" t="s">
        <v>162</v>
      </c>
      <c r="E230" s="43" t="s">
        <v>340</v>
      </c>
      <c r="F230" s="66"/>
      <c r="G230" s="66"/>
    </row>
    <row r="231" spans="1:99" s="14" customFormat="1" ht="25.5" x14ac:dyDescent="0.25">
      <c r="A231" s="12" t="s">
        <v>566</v>
      </c>
      <c r="B231" s="12" t="s">
        <v>563</v>
      </c>
      <c r="C231" s="66" t="s">
        <v>67</v>
      </c>
      <c r="D231" s="43" t="s">
        <v>162</v>
      </c>
      <c r="E231" s="43" t="s">
        <v>340</v>
      </c>
      <c r="F231" s="66"/>
      <c r="G231" s="66"/>
    </row>
    <row r="232" spans="1:99" s="14" customFormat="1" x14ac:dyDescent="0.25">
      <c r="A232" s="12" t="s">
        <v>568</v>
      </c>
      <c r="B232" s="12" t="s">
        <v>564</v>
      </c>
      <c r="C232" s="66" t="s">
        <v>67</v>
      </c>
      <c r="D232" s="43" t="s">
        <v>162</v>
      </c>
      <c r="E232" s="43" t="s">
        <v>340</v>
      </c>
      <c r="F232" s="66"/>
      <c r="G232" s="66"/>
    </row>
    <row r="233" spans="1:99" s="14" customFormat="1" ht="40.5" customHeight="1" x14ac:dyDescent="0.25">
      <c r="A233" s="12" t="s">
        <v>562</v>
      </c>
      <c r="B233" s="6" t="s">
        <v>551</v>
      </c>
      <c r="C233" s="9" t="s">
        <v>67</v>
      </c>
      <c r="D233" s="43"/>
      <c r="E233" s="43" t="s">
        <v>208</v>
      </c>
      <c r="F233" s="66"/>
      <c r="G233" s="66"/>
    </row>
    <row r="234" spans="1:99" s="3" customFormat="1" ht="25.5" x14ac:dyDescent="0.25">
      <c r="A234" s="29" t="s">
        <v>150</v>
      </c>
      <c r="B234" s="29"/>
      <c r="C234" s="27"/>
      <c r="D234" s="37"/>
      <c r="E234" s="37"/>
      <c r="F234" s="37"/>
      <c r="G234" s="37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</row>
    <row r="235" spans="1:99" s="3" customFormat="1" ht="25.5" x14ac:dyDescent="0.25">
      <c r="A235" s="6" t="s">
        <v>239</v>
      </c>
      <c r="B235" s="6" t="s">
        <v>174</v>
      </c>
      <c r="C235" s="9" t="s">
        <v>67</v>
      </c>
      <c r="D235" s="43"/>
      <c r="E235" s="43" t="s">
        <v>208</v>
      </c>
      <c r="F235" s="66"/>
      <c r="G235" s="66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</row>
    <row r="236" spans="1:99" s="3" customFormat="1" ht="25.5" x14ac:dyDescent="0.25">
      <c r="A236" s="6" t="s">
        <v>240</v>
      </c>
      <c r="B236" s="6" t="s">
        <v>174</v>
      </c>
      <c r="C236" s="9" t="s">
        <v>67</v>
      </c>
      <c r="D236" s="43"/>
      <c r="E236" s="43" t="s">
        <v>208</v>
      </c>
      <c r="F236" s="66"/>
      <c r="G236" s="66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</row>
    <row r="237" spans="1:99" s="3" customFormat="1" ht="25.5" x14ac:dyDescent="0.25">
      <c r="A237" s="6" t="s">
        <v>241</v>
      </c>
      <c r="B237" s="6" t="s">
        <v>174</v>
      </c>
      <c r="C237" s="9" t="s">
        <v>67</v>
      </c>
      <c r="D237" s="43"/>
      <c r="E237" s="43" t="s">
        <v>208</v>
      </c>
      <c r="F237" s="66"/>
      <c r="G237" s="66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</row>
    <row r="238" spans="1:99" s="3" customFormat="1" ht="25.5" x14ac:dyDescent="0.25">
      <c r="A238" s="6" t="s">
        <v>242</v>
      </c>
      <c r="B238" s="6" t="s">
        <v>174</v>
      </c>
      <c r="C238" s="9" t="s">
        <v>67</v>
      </c>
      <c r="D238" s="43"/>
      <c r="E238" s="43" t="s">
        <v>208</v>
      </c>
      <c r="F238" s="66"/>
      <c r="G238" s="66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</row>
    <row r="239" spans="1:99" s="3" customFormat="1" ht="25.5" x14ac:dyDescent="0.25">
      <c r="A239" s="6" t="s">
        <v>243</v>
      </c>
      <c r="B239" s="6" t="s">
        <v>174</v>
      </c>
      <c r="C239" s="9" t="s">
        <v>67</v>
      </c>
      <c r="D239" s="43"/>
      <c r="E239" s="43" t="s">
        <v>208</v>
      </c>
      <c r="F239" s="66"/>
      <c r="G239" s="66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</row>
    <row r="240" spans="1:99" s="3" customFormat="1" ht="25.5" x14ac:dyDescent="0.25">
      <c r="A240" s="6" t="s">
        <v>244</v>
      </c>
      <c r="B240" s="6" t="s">
        <v>174</v>
      </c>
      <c r="C240" s="9" t="s">
        <v>67</v>
      </c>
      <c r="D240" s="43"/>
      <c r="E240" s="43" t="s">
        <v>208</v>
      </c>
      <c r="F240" s="66"/>
      <c r="G240" s="66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</row>
    <row r="241" spans="1:99" s="3" customFormat="1" ht="25.5" x14ac:dyDescent="0.25">
      <c r="A241" s="6" t="s">
        <v>245</v>
      </c>
      <c r="B241" s="6" t="s">
        <v>174</v>
      </c>
      <c r="C241" s="9" t="s">
        <v>67</v>
      </c>
      <c r="D241" s="43"/>
      <c r="E241" s="43" t="s">
        <v>208</v>
      </c>
      <c r="F241" s="66"/>
      <c r="G241" s="66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</row>
    <row r="242" spans="1:99" s="3" customFormat="1" ht="25.5" x14ac:dyDescent="0.25">
      <c r="A242" s="6" t="s">
        <v>246</v>
      </c>
      <c r="B242" s="6" t="s">
        <v>174</v>
      </c>
      <c r="C242" s="9" t="s">
        <v>67</v>
      </c>
      <c r="D242" s="43"/>
      <c r="E242" s="43" t="s">
        <v>208</v>
      </c>
      <c r="F242" s="66"/>
      <c r="G242" s="66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</row>
    <row r="243" spans="1:99" s="3" customFormat="1" ht="25.5" x14ac:dyDescent="0.25">
      <c r="A243" s="29" t="s">
        <v>149</v>
      </c>
      <c r="B243" s="29"/>
      <c r="C243" s="27"/>
      <c r="D243" s="37"/>
      <c r="E243" s="37"/>
      <c r="F243" s="37"/>
      <c r="G243" s="37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</row>
    <row r="244" spans="1:99" s="3" customFormat="1" ht="25.5" x14ac:dyDescent="0.25">
      <c r="A244" s="6" t="s">
        <v>228</v>
      </c>
      <c r="B244" s="6" t="s">
        <v>174</v>
      </c>
      <c r="C244" s="9" t="s">
        <v>67</v>
      </c>
      <c r="D244" s="43"/>
      <c r="E244" s="43" t="s">
        <v>208</v>
      </c>
      <c r="F244" s="66"/>
      <c r="G244" s="66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</row>
    <row r="245" spans="1:99" s="3" customFormat="1" ht="25.5" x14ac:dyDescent="0.25">
      <c r="A245" s="6" t="s">
        <v>221</v>
      </c>
      <c r="B245" s="6" t="s">
        <v>174</v>
      </c>
      <c r="C245" s="9" t="s">
        <v>67</v>
      </c>
      <c r="D245" s="43"/>
      <c r="E245" s="43" t="s">
        <v>208</v>
      </c>
      <c r="F245" s="66"/>
      <c r="G245" s="66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</row>
    <row r="246" spans="1:99" s="3" customFormat="1" ht="25.5" x14ac:dyDescent="0.25">
      <c r="A246" s="6" t="s">
        <v>222</v>
      </c>
      <c r="B246" s="6" t="s">
        <v>174</v>
      </c>
      <c r="C246" s="9" t="s">
        <v>67</v>
      </c>
      <c r="D246" s="43"/>
      <c r="E246" s="43" t="s">
        <v>208</v>
      </c>
      <c r="F246" s="66"/>
      <c r="G246" s="66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</row>
    <row r="247" spans="1:99" s="3" customFormat="1" ht="25.5" x14ac:dyDescent="0.25">
      <c r="A247" s="6" t="s">
        <v>223</v>
      </c>
      <c r="B247" s="6" t="s">
        <v>174</v>
      </c>
      <c r="C247" s="9" t="s">
        <v>67</v>
      </c>
      <c r="D247" s="43"/>
      <c r="E247" s="43" t="s">
        <v>208</v>
      </c>
      <c r="F247" s="66"/>
      <c r="G247" s="66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</row>
    <row r="248" spans="1:99" s="3" customFormat="1" ht="25.5" x14ac:dyDescent="0.25">
      <c r="A248" s="6" t="s">
        <v>224</v>
      </c>
      <c r="B248" s="6" t="s">
        <v>174</v>
      </c>
      <c r="C248" s="9" t="s">
        <v>67</v>
      </c>
      <c r="D248" s="43"/>
      <c r="E248" s="43" t="s">
        <v>208</v>
      </c>
      <c r="F248" s="66"/>
      <c r="G248" s="66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</row>
    <row r="249" spans="1:99" s="3" customFormat="1" ht="25.5" x14ac:dyDescent="0.25">
      <c r="A249" s="6" t="s">
        <v>225</v>
      </c>
      <c r="B249" s="6" t="s">
        <v>174</v>
      </c>
      <c r="C249" s="9" t="s">
        <v>67</v>
      </c>
      <c r="D249" s="43"/>
      <c r="E249" s="43" t="s">
        <v>208</v>
      </c>
      <c r="F249" s="66"/>
      <c r="G249" s="66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</row>
    <row r="250" spans="1:99" s="3" customFormat="1" ht="25.5" x14ac:dyDescent="0.25">
      <c r="A250" s="6" t="s">
        <v>226</v>
      </c>
      <c r="B250" s="6" t="s">
        <v>174</v>
      </c>
      <c r="C250" s="9" t="s">
        <v>67</v>
      </c>
      <c r="D250" s="43"/>
      <c r="E250" s="43" t="s">
        <v>208</v>
      </c>
      <c r="F250" s="66"/>
      <c r="G250" s="66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</row>
    <row r="251" spans="1:99" s="3" customFormat="1" ht="25.5" x14ac:dyDescent="0.25">
      <c r="A251" s="6" t="s">
        <v>227</v>
      </c>
      <c r="B251" s="6" t="s">
        <v>174</v>
      </c>
      <c r="C251" s="9" t="s">
        <v>67</v>
      </c>
      <c r="D251" s="43"/>
      <c r="E251" s="43" t="s">
        <v>208</v>
      </c>
      <c r="F251" s="66"/>
      <c r="G251" s="66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</row>
    <row r="252" spans="1:99" s="3" customFormat="1" ht="25.5" x14ac:dyDescent="0.25">
      <c r="A252" s="29" t="s">
        <v>148</v>
      </c>
      <c r="B252" s="29"/>
      <c r="C252" s="27"/>
      <c r="D252" s="37"/>
      <c r="E252" s="37"/>
      <c r="F252" s="37"/>
      <c r="G252" s="37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</row>
    <row r="253" spans="1:99" s="3" customFormat="1" ht="25.5" x14ac:dyDescent="0.25">
      <c r="A253" s="6" t="s">
        <v>229</v>
      </c>
      <c r="B253" s="6" t="s">
        <v>174</v>
      </c>
      <c r="C253" s="9" t="s">
        <v>67</v>
      </c>
      <c r="D253" s="43"/>
      <c r="E253" s="43" t="s">
        <v>208</v>
      </c>
      <c r="F253" s="66"/>
      <c r="G253" s="66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</row>
    <row r="254" spans="1:99" s="3" customFormat="1" ht="25.5" x14ac:dyDescent="0.25">
      <c r="A254" s="6" t="s">
        <v>230</v>
      </c>
      <c r="B254" s="6" t="s">
        <v>174</v>
      </c>
      <c r="C254" s="9" t="s">
        <v>67</v>
      </c>
      <c r="D254" s="43"/>
      <c r="E254" s="43" t="s">
        <v>208</v>
      </c>
      <c r="F254" s="66"/>
      <c r="G254" s="66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</row>
    <row r="255" spans="1:99" s="3" customFormat="1" ht="25.5" x14ac:dyDescent="0.25">
      <c r="A255" s="6" t="s">
        <v>231</v>
      </c>
      <c r="B255" s="6" t="s">
        <v>174</v>
      </c>
      <c r="C255" s="9" t="s">
        <v>67</v>
      </c>
      <c r="D255" s="43"/>
      <c r="E255" s="43" t="s">
        <v>208</v>
      </c>
      <c r="F255" s="66"/>
      <c r="G255" s="66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</row>
    <row r="256" spans="1:99" s="3" customFormat="1" ht="25.5" x14ac:dyDescent="0.25">
      <c r="A256" s="6" t="s">
        <v>232</v>
      </c>
      <c r="B256" s="6" t="s">
        <v>174</v>
      </c>
      <c r="C256" s="9" t="s">
        <v>67</v>
      </c>
      <c r="D256" s="43"/>
      <c r="E256" s="43" t="s">
        <v>208</v>
      </c>
      <c r="F256" s="66"/>
      <c r="G256" s="66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</row>
    <row r="257" spans="1:99" s="3" customFormat="1" ht="25.5" x14ac:dyDescent="0.25">
      <c r="A257" s="6" t="s">
        <v>233</v>
      </c>
      <c r="B257" s="6" t="s">
        <v>174</v>
      </c>
      <c r="C257" s="9" t="s">
        <v>67</v>
      </c>
      <c r="D257" s="43"/>
      <c r="E257" s="43" t="s">
        <v>208</v>
      </c>
      <c r="F257" s="66"/>
      <c r="G257" s="66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</row>
    <row r="258" spans="1:99" s="3" customFormat="1" ht="25.5" x14ac:dyDescent="0.25">
      <c r="A258" s="6" t="s">
        <v>234</v>
      </c>
      <c r="B258" s="6" t="s">
        <v>174</v>
      </c>
      <c r="C258" s="9" t="s">
        <v>67</v>
      </c>
      <c r="D258" s="43"/>
      <c r="E258" s="43" t="s">
        <v>208</v>
      </c>
      <c r="F258" s="66"/>
      <c r="G258" s="66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</row>
    <row r="259" spans="1:99" s="3" customFormat="1" ht="25.5" x14ac:dyDescent="0.25">
      <c r="A259" s="6" t="s">
        <v>235</v>
      </c>
      <c r="B259" s="6" t="s">
        <v>174</v>
      </c>
      <c r="C259" s="9" t="s">
        <v>67</v>
      </c>
      <c r="D259" s="43"/>
      <c r="E259" s="43" t="s">
        <v>208</v>
      </c>
      <c r="F259" s="66"/>
      <c r="G259" s="66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</row>
    <row r="260" spans="1:99" s="3" customFormat="1" ht="25.5" x14ac:dyDescent="0.25">
      <c r="A260" s="6" t="s">
        <v>236</v>
      </c>
      <c r="B260" s="6" t="s">
        <v>174</v>
      </c>
      <c r="C260" s="9" t="s">
        <v>67</v>
      </c>
      <c r="D260" s="43"/>
      <c r="E260" s="43" t="s">
        <v>208</v>
      </c>
      <c r="F260" s="66"/>
      <c r="G260" s="66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</row>
    <row r="261" spans="1:99" s="3" customFormat="1" x14ac:dyDescent="0.25">
      <c r="A261" s="28" t="s">
        <v>196</v>
      </c>
      <c r="B261" s="36"/>
      <c r="C261" s="37"/>
      <c r="D261" s="37"/>
      <c r="E261" s="37"/>
      <c r="F261" s="37"/>
      <c r="G261" s="37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</row>
    <row r="262" spans="1:99" s="3" customFormat="1" ht="25.5" x14ac:dyDescent="0.25">
      <c r="A262" s="6" t="s">
        <v>81</v>
      </c>
      <c r="B262" s="6" t="s">
        <v>195</v>
      </c>
      <c r="C262" s="9" t="s">
        <v>67</v>
      </c>
      <c r="D262" s="43"/>
      <c r="E262" s="43" t="s">
        <v>208</v>
      </c>
      <c r="F262" s="66"/>
      <c r="G262" s="66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</row>
    <row r="263" spans="1:99" s="3" customFormat="1" ht="25.5" x14ac:dyDescent="0.25">
      <c r="A263" s="6" t="s">
        <v>82</v>
      </c>
      <c r="B263" s="6" t="s">
        <v>195</v>
      </c>
      <c r="C263" s="9" t="s">
        <v>67</v>
      </c>
      <c r="D263" s="43"/>
      <c r="E263" s="43" t="s">
        <v>208</v>
      </c>
      <c r="F263" s="66"/>
      <c r="G263" s="66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</row>
    <row r="264" spans="1:99" s="3" customFormat="1" ht="25.5" x14ac:dyDescent="0.25">
      <c r="A264" s="6" t="s">
        <v>83</v>
      </c>
      <c r="B264" s="6" t="s">
        <v>195</v>
      </c>
      <c r="C264" s="9" t="s">
        <v>67</v>
      </c>
      <c r="D264" s="43"/>
      <c r="E264" s="43" t="s">
        <v>208</v>
      </c>
      <c r="F264" s="66"/>
      <c r="G264" s="66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</row>
    <row r="265" spans="1:99" s="3" customFormat="1" ht="25.5" x14ac:dyDescent="0.25">
      <c r="A265" s="6" t="s">
        <v>84</v>
      </c>
      <c r="B265" s="6" t="s">
        <v>195</v>
      </c>
      <c r="C265" s="9" t="s">
        <v>67</v>
      </c>
      <c r="D265" s="43"/>
      <c r="E265" s="43" t="s">
        <v>208</v>
      </c>
      <c r="F265" s="66"/>
      <c r="G265" s="66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</row>
    <row r="266" spans="1:99" s="3" customFormat="1" ht="25.5" x14ac:dyDescent="0.25">
      <c r="A266" s="6" t="s">
        <v>112</v>
      </c>
      <c r="B266" s="6" t="s">
        <v>195</v>
      </c>
      <c r="C266" s="9" t="s">
        <v>67</v>
      </c>
      <c r="D266" s="43"/>
      <c r="E266" s="43" t="s">
        <v>208</v>
      </c>
      <c r="F266" s="66"/>
      <c r="G266" s="66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</row>
    <row r="267" spans="1:99" s="3" customFormat="1" ht="25.5" x14ac:dyDescent="0.25">
      <c r="A267" s="6" t="s">
        <v>113</v>
      </c>
      <c r="B267" s="6" t="s">
        <v>195</v>
      </c>
      <c r="C267" s="9" t="s">
        <v>67</v>
      </c>
      <c r="D267" s="43"/>
      <c r="E267" s="43" t="s">
        <v>208</v>
      </c>
      <c r="F267" s="66"/>
      <c r="G267" s="66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</row>
    <row r="268" spans="1:99" s="3" customFormat="1" ht="25.5" x14ac:dyDescent="0.25">
      <c r="A268" s="6" t="s">
        <v>114</v>
      </c>
      <c r="B268" s="6" t="s">
        <v>195</v>
      </c>
      <c r="C268" s="9" t="s">
        <v>67</v>
      </c>
      <c r="D268" s="43"/>
      <c r="E268" s="43" t="s">
        <v>208</v>
      </c>
      <c r="F268" s="66"/>
      <c r="G268" s="66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</row>
    <row r="269" spans="1:99" s="3" customFormat="1" ht="25.5" x14ac:dyDescent="0.25">
      <c r="A269" s="6" t="s">
        <v>115</v>
      </c>
      <c r="B269" s="6" t="s">
        <v>195</v>
      </c>
      <c r="C269" s="9" t="s">
        <v>67</v>
      </c>
      <c r="D269" s="43"/>
      <c r="E269" s="43" t="s">
        <v>208</v>
      </c>
      <c r="F269" s="66"/>
      <c r="G269" s="66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</row>
    <row r="270" spans="1:99" s="3" customFormat="1" ht="25.5" x14ac:dyDescent="0.25">
      <c r="A270" s="6" t="s">
        <v>116</v>
      </c>
      <c r="B270" s="6" t="s">
        <v>195</v>
      </c>
      <c r="C270" s="9" t="s">
        <v>67</v>
      </c>
      <c r="D270" s="43"/>
      <c r="E270" s="43" t="s">
        <v>208</v>
      </c>
      <c r="F270" s="66"/>
      <c r="G270" s="66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</row>
    <row r="271" spans="1:99" s="3" customFormat="1" ht="25.5" x14ac:dyDescent="0.25">
      <c r="A271" s="6" t="s">
        <v>117</v>
      </c>
      <c r="B271" s="6" t="s">
        <v>195</v>
      </c>
      <c r="C271" s="9" t="s">
        <v>67</v>
      </c>
      <c r="D271" s="43"/>
      <c r="E271" s="43" t="s">
        <v>208</v>
      </c>
      <c r="F271" s="66"/>
      <c r="G271" s="66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</row>
    <row r="272" spans="1:99" s="3" customFormat="1" ht="25.5" x14ac:dyDescent="0.25">
      <c r="A272" s="6" t="s">
        <v>118</v>
      </c>
      <c r="B272" s="6" t="s">
        <v>195</v>
      </c>
      <c r="C272" s="9" t="s">
        <v>67</v>
      </c>
      <c r="D272" s="43"/>
      <c r="E272" s="43" t="s">
        <v>208</v>
      </c>
      <c r="F272" s="66"/>
      <c r="G272" s="66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</row>
    <row r="273" spans="1:99" s="3" customFormat="1" ht="25.5" x14ac:dyDescent="0.25">
      <c r="A273" s="6" t="s">
        <v>119</v>
      </c>
      <c r="B273" s="6" t="s">
        <v>195</v>
      </c>
      <c r="C273" s="9" t="s">
        <v>67</v>
      </c>
      <c r="D273" s="43"/>
      <c r="E273" s="43" t="s">
        <v>208</v>
      </c>
      <c r="F273" s="66"/>
      <c r="G273" s="66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</row>
    <row r="274" spans="1:99" s="3" customFormat="1" ht="25.5" x14ac:dyDescent="0.25">
      <c r="A274" s="6" t="s">
        <v>120</v>
      </c>
      <c r="B274" s="6" t="s">
        <v>195</v>
      </c>
      <c r="C274" s="9" t="s">
        <v>67</v>
      </c>
      <c r="D274" s="43"/>
      <c r="E274" s="43" t="s">
        <v>208</v>
      </c>
      <c r="F274" s="66"/>
      <c r="G274" s="66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</row>
    <row r="275" spans="1:99" s="3" customFormat="1" x14ac:dyDescent="0.25">
      <c r="A275" s="29" t="s">
        <v>552</v>
      </c>
      <c r="B275" s="29"/>
      <c r="C275" s="27"/>
      <c r="D275" s="37"/>
      <c r="E275" s="37"/>
      <c r="F275" s="37"/>
      <c r="G275" s="37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</row>
    <row r="276" spans="1:99" s="3" customFormat="1" x14ac:dyDescent="0.25">
      <c r="A276" s="6" t="s">
        <v>52</v>
      </c>
      <c r="B276" s="6" t="s">
        <v>178</v>
      </c>
      <c r="C276" s="9" t="s">
        <v>67</v>
      </c>
      <c r="D276" s="43" t="s">
        <v>162</v>
      </c>
      <c r="E276" s="43" t="s">
        <v>340</v>
      </c>
      <c r="F276" s="66"/>
      <c r="G276" s="66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</row>
    <row r="277" spans="1:99" s="3" customFormat="1" x14ac:dyDescent="0.25">
      <c r="A277" s="6" t="s">
        <v>53</v>
      </c>
      <c r="B277" s="6" t="s">
        <v>179</v>
      </c>
      <c r="C277" s="9" t="s">
        <v>67</v>
      </c>
      <c r="D277" s="43" t="s">
        <v>162</v>
      </c>
      <c r="E277" s="43" t="s">
        <v>340</v>
      </c>
      <c r="F277" s="66"/>
      <c r="G277" s="66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</row>
    <row r="278" spans="1:99" s="3" customFormat="1" x14ac:dyDescent="0.25">
      <c r="A278" s="6" t="s">
        <v>161</v>
      </c>
      <c r="B278" s="6"/>
      <c r="C278" s="9" t="s">
        <v>67</v>
      </c>
      <c r="D278" s="43" t="s">
        <v>162</v>
      </c>
      <c r="E278" s="43" t="s">
        <v>340</v>
      </c>
      <c r="F278" s="66"/>
      <c r="G278" s="66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</row>
    <row r="279" spans="1:99" s="3" customFormat="1" ht="25.5" x14ac:dyDescent="0.25">
      <c r="A279" s="6" t="s">
        <v>43</v>
      </c>
      <c r="B279" s="6" t="s">
        <v>197</v>
      </c>
      <c r="C279" s="9" t="s">
        <v>67</v>
      </c>
      <c r="D279" s="43" t="s">
        <v>162</v>
      </c>
      <c r="E279" s="43" t="s">
        <v>340</v>
      </c>
      <c r="F279" s="66"/>
      <c r="G279" s="66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</row>
    <row r="280" spans="1:99" s="3" customFormat="1" ht="25.5" x14ac:dyDescent="0.25">
      <c r="A280" s="6" t="s">
        <v>44</v>
      </c>
      <c r="B280" s="6" t="s">
        <v>197</v>
      </c>
      <c r="C280" s="9" t="s">
        <v>67</v>
      </c>
      <c r="D280" s="43" t="s">
        <v>162</v>
      </c>
      <c r="E280" s="43" t="s">
        <v>340</v>
      </c>
      <c r="F280" s="66"/>
      <c r="G280" s="66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</row>
    <row r="281" spans="1:99" s="3" customFormat="1" ht="63.75" x14ac:dyDescent="0.25">
      <c r="A281" s="12" t="s">
        <v>180</v>
      </c>
      <c r="B281" s="6" t="s">
        <v>181</v>
      </c>
      <c r="C281" s="9" t="s">
        <v>67</v>
      </c>
      <c r="D281" s="43" t="s">
        <v>162</v>
      </c>
      <c r="E281" s="43" t="s">
        <v>340</v>
      </c>
      <c r="F281" s="66"/>
      <c r="G281" s="66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</row>
    <row r="282" spans="1:99" s="3" customFormat="1" x14ac:dyDescent="0.25">
      <c r="A282" s="6" t="s">
        <v>40</v>
      </c>
      <c r="B282" s="6"/>
      <c r="C282" s="9" t="s">
        <v>67</v>
      </c>
      <c r="D282" s="43" t="s">
        <v>162</v>
      </c>
      <c r="E282" s="43" t="s">
        <v>340</v>
      </c>
      <c r="F282" s="66"/>
      <c r="G282" s="66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</row>
    <row r="283" spans="1:99" s="3" customFormat="1" x14ac:dyDescent="0.25">
      <c r="A283" s="6" t="s">
        <v>6</v>
      </c>
      <c r="B283" s="6"/>
      <c r="C283" s="9" t="s">
        <v>67</v>
      </c>
      <c r="D283" s="43" t="s">
        <v>162</v>
      </c>
      <c r="E283" s="43" t="s">
        <v>340</v>
      </c>
      <c r="F283" s="66"/>
      <c r="G283" s="66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</row>
    <row r="284" spans="1:99" s="14" customFormat="1" ht="25.5" x14ac:dyDescent="0.25">
      <c r="A284" s="6" t="s">
        <v>30</v>
      </c>
      <c r="B284" s="6"/>
      <c r="C284" s="9" t="s">
        <v>67</v>
      </c>
      <c r="D284" s="43" t="s">
        <v>162</v>
      </c>
      <c r="E284" s="43" t="s">
        <v>340</v>
      </c>
      <c r="F284" s="66"/>
      <c r="G284" s="66"/>
    </row>
    <row r="285" spans="1:99" s="3" customFormat="1" ht="25.5" x14ac:dyDescent="0.25">
      <c r="A285" s="29" t="s">
        <v>604</v>
      </c>
      <c r="B285" s="29"/>
      <c r="C285" s="27"/>
      <c r="D285" s="37"/>
      <c r="E285" s="37"/>
      <c r="F285" s="37"/>
      <c r="G285" s="37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</row>
    <row r="286" spans="1:99" s="3" customFormat="1" ht="25.5" x14ac:dyDescent="0.25">
      <c r="A286" s="12" t="s">
        <v>151</v>
      </c>
      <c r="B286" s="6" t="s">
        <v>184</v>
      </c>
      <c r="C286" s="9" t="s">
        <v>67</v>
      </c>
      <c r="D286" s="43" t="s">
        <v>162</v>
      </c>
      <c r="E286" s="43" t="s">
        <v>340</v>
      </c>
      <c r="F286" s="66"/>
      <c r="G286" s="66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</row>
    <row r="287" spans="1:99" s="3" customFormat="1" ht="38.25" x14ac:dyDescent="0.25">
      <c r="A287" s="12" t="s">
        <v>152</v>
      </c>
      <c r="B287" s="6" t="s">
        <v>475</v>
      </c>
      <c r="C287" s="9" t="s">
        <v>67</v>
      </c>
      <c r="D287" s="43" t="s">
        <v>162</v>
      </c>
      <c r="E287" s="43" t="s">
        <v>340</v>
      </c>
      <c r="F287" s="66"/>
      <c r="G287" s="66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</row>
    <row r="288" spans="1:99" s="3" customFormat="1" ht="38.25" x14ac:dyDescent="0.25">
      <c r="A288" s="12" t="s">
        <v>77</v>
      </c>
      <c r="B288" s="6" t="s">
        <v>471</v>
      </c>
      <c r="C288" s="9" t="s">
        <v>67</v>
      </c>
      <c r="D288" s="43" t="s">
        <v>162</v>
      </c>
      <c r="E288" s="43" t="s">
        <v>340</v>
      </c>
      <c r="F288" s="66"/>
      <c r="G288" s="66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</row>
    <row r="289" spans="1:99" s="3" customFormat="1" ht="25.5" x14ac:dyDescent="0.25">
      <c r="A289" s="12" t="s">
        <v>237</v>
      </c>
      <c r="B289" s="6" t="s">
        <v>472</v>
      </c>
      <c r="C289" s="9" t="s">
        <v>67</v>
      </c>
      <c r="D289" s="43" t="s">
        <v>162</v>
      </c>
      <c r="E289" s="43" t="s">
        <v>340</v>
      </c>
      <c r="F289" s="66"/>
      <c r="G289" s="66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</row>
    <row r="290" spans="1:99" s="3" customFormat="1" ht="25.5" x14ac:dyDescent="0.25">
      <c r="A290" s="12" t="s">
        <v>78</v>
      </c>
      <c r="B290" s="6" t="s">
        <v>473</v>
      </c>
      <c r="C290" s="9" t="s">
        <v>67</v>
      </c>
      <c r="D290" s="43" t="s">
        <v>162</v>
      </c>
      <c r="E290" s="43" t="s">
        <v>340</v>
      </c>
      <c r="F290" s="66"/>
      <c r="G290" s="66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</row>
    <row r="291" spans="1:99" s="3" customFormat="1" ht="25.5" x14ac:dyDescent="0.25">
      <c r="A291" s="12" t="s">
        <v>79</v>
      </c>
      <c r="B291" s="12" t="s">
        <v>153</v>
      </c>
      <c r="C291" s="9" t="s">
        <v>67</v>
      </c>
      <c r="D291" s="43" t="s">
        <v>162</v>
      </c>
      <c r="E291" s="43" t="s">
        <v>340</v>
      </c>
      <c r="F291" s="66"/>
      <c r="G291" s="66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</row>
    <row r="292" spans="1:99" s="3" customFormat="1" ht="25.5" x14ac:dyDescent="0.25">
      <c r="A292" s="12" t="s">
        <v>200</v>
      </c>
      <c r="B292" s="12" t="s">
        <v>474</v>
      </c>
      <c r="C292" s="9" t="s">
        <v>67</v>
      </c>
      <c r="D292" s="43" t="s">
        <v>162</v>
      </c>
      <c r="E292" s="43" t="s">
        <v>340</v>
      </c>
      <c r="F292" s="66"/>
      <c r="G292" s="66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</row>
    <row r="293" spans="1:99" s="3" customFormat="1" ht="25.5" x14ac:dyDescent="0.25">
      <c r="A293" s="29" t="s">
        <v>605</v>
      </c>
      <c r="B293" s="29"/>
      <c r="C293" s="27"/>
      <c r="D293" s="37"/>
      <c r="E293" s="37"/>
      <c r="F293" s="37"/>
      <c r="G293" s="37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</row>
    <row r="294" spans="1:99" s="3" customFormat="1" ht="38.25" x14ac:dyDescent="0.25">
      <c r="A294" s="12" t="s">
        <v>247</v>
      </c>
      <c r="B294" s="6" t="s">
        <v>185</v>
      </c>
      <c r="C294" s="9" t="s">
        <v>67</v>
      </c>
      <c r="D294" s="43" t="s">
        <v>162</v>
      </c>
      <c r="E294" s="43" t="s">
        <v>340</v>
      </c>
      <c r="F294" s="66"/>
      <c r="G294" s="66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</row>
    <row r="295" spans="1:99" s="3" customFormat="1" ht="38.25" x14ac:dyDescent="0.25">
      <c r="A295" s="12" t="s">
        <v>198</v>
      </c>
      <c r="B295" s="6" t="s">
        <v>476</v>
      </c>
      <c r="C295" s="9" t="s">
        <v>67</v>
      </c>
      <c r="D295" s="43" t="s">
        <v>162</v>
      </c>
      <c r="E295" s="43" t="s">
        <v>340</v>
      </c>
      <c r="F295" s="66"/>
      <c r="G295" s="66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</row>
    <row r="296" spans="1:99" s="3" customFormat="1" ht="25.5" x14ac:dyDescent="0.25">
      <c r="A296" s="12" t="s">
        <v>199</v>
      </c>
      <c r="B296" s="12" t="s">
        <v>186</v>
      </c>
      <c r="C296" s="9" t="s">
        <v>67</v>
      </c>
      <c r="D296" s="43" t="s">
        <v>162</v>
      </c>
      <c r="E296" s="43" t="s">
        <v>340</v>
      </c>
      <c r="F296" s="66"/>
      <c r="G296" s="66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</row>
    <row r="297" spans="1:99" s="3" customFormat="1" ht="38.25" x14ac:dyDescent="0.25">
      <c r="A297" s="12" t="s">
        <v>202</v>
      </c>
      <c r="B297" s="12" t="s">
        <v>252</v>
      </c>
      <c r="C297" s="9" t="s">
        <v>67</v>
      </c>
      <c r="D297" s="43" t="s">
        <v>162</v>
      </c>
      <c r="E297" s="43" t="s">
        <v>340</v>
      </c>
      <c r="F297" s="66"/>
      <c r="G297" s="66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</row>
    <row r="298" spans="1:99" s="3" customFormat="1" ht="25.5" x14ac:dyDescent="0.25">
      <c r="A298" s="29" t="s">
        <v>606</v>
      </c>
      <c r="B298" s="29"/>
      <c r="C298" s="27"/>
      <c r="D298" s="37"/>
      <c r="E298" s="37"/>
      <c r="F298" s="37"/>
      <c r="G298" s="37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</row>
    <row r="299" spans="1:99" s="3" customFormat="1" ht="25.5" x14ac:dyDescent="0.25">
      <c r="A299" s="12" t="s">
        <v>248</v>
      </c>
      <c r="B299" s="6" t="s">
        <v>238</v>
      </c>
      <c r="C299" s="9" t="s">
        <v>67</v>
      </c>
      <c r="D299" s="43" t="s">
        <v>162</v>
      </c>
      <c r="E299" s="43" t="s">
        <v>340</v>
      </c>
      <c r="F299" s="66"/>
      <c r="G299" s="66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</row>
    <row r="300" spans="1:99" s="3" customFormat="1" ht="25.5" x14ac:dyDescent="0.25">
      <c r="A300" s="12" t="s">
        <v>99</v>
      </c>
      <c r="B300" s="6" t="s">
        <v>477</v>
      </c>
      <c r="C300" s="9" t="s">
        <v>67</v>
      </c>
      <c r="D300" s="43" t="s">
        <v>162</v>
      </c>
      <c r="E300" s="43" t="s">
        <v>340</v>
      </c>
      <c r="F300" s="66"/>
      <c r="G300" s="66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</row>
    <row r="301" spans="1:99" s="3" customFormat="1" ht="25.5" x14ac:dyDescent="0.25">
      <c r="A301" s="12" t="s">
        <v>100</v>
      </c>
      <c r="B301" s="12" t="s">
        <v>154</v>
      </c>
      <c r="C301" s="9" t="s">
        <v>67</v>
      </c>
      <c r="D301" s="43" t="s">
        <v>162</v>
      </c>
      <c r="E301" s="43" t="s">
        <v>340</v>
      </c>
      <c r="F301" s="66"/>
      <c r="G301" s="66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</row>
    <row r="302" spans="1:99" s="3" customFormat="1" ht="39" thickBot="1" x14ac:dyDescent="0.3">
      <c r="A302" s="12" t="s">
        <v>201</v>
      </c>
      <c r="B302" s="12" t="s">
        <v>203</v>
      </c>
      <c r="C302" s="9" t="s">
        <v>67</v>
      </c>
      <c r="D302" s="43" t="s">
        <v>162</v>
      </c>
      <c r="E302" s="43" t="s">
        <v>340</v>
      </c>
      <c r="F302" s="66"/>
      <c r="G302" s="66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</row>
    <row r="303" spans="1:99" s="3" customFormat="1" ht="19.5" thickBot="1" x14ac:dyDescent="0.3">
      <c r="A303" s="34" t="s">
        <v>498</v>
      </c>
      <c r="B303" s="32"/>
      <c r="C303" s="33"/>
      <c r="D303" s="33"/>
      <c r="E303" s="33"/>
      <c r="F303" s="33"/>
      <c r="G303" s="33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</row>
    <row r="304" spans="1:99" x14ac:dyDescent="0.25">
      <c r="A304" s="30" t="s">
        <v>455</v>
      </c>
      <c r="B304" s="30"/>
      <c r="C304" s="31"/>
      <c r="D304" s="35"/>
      <c r="E304" s="35"/>
      <c r="F304" s="35"/>
      <c r="G304" s="35"/>
    </row>
    <row r="305" spans="1:99" s="3" customFormat="1" ht="25.5" x14ac:dyDescent="0.25">
      <c r="A305" s="12" t="s">
        <v>499</v>
      </c>
      <c r="B305" s="12" t="s">
        <v>456</v>
      </c>
      <c r="C305" s="66" t="s">
        <v>67</v>
      </c>
      <c r="D305" s="43"/>
      <c r="E305" s="43" t="s">
        <v>208</v>
      </c>
      <c r="F305" s="66"/>
      <c r="G305" s="66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</row>
    <row r="306" spans="1:99" x14ac:dyDescent="0.25">
      <c r="A306" s="30" t="s">
        <v>470</v>
      </c>
      <c r="B306" s="30"/>
      <c r="C306" s="31"/>
      <c r="D306" s="35"/>
      <c r="E306" s="35"/>
      <c r="F306" s="35"/>
      <c r="G306" s="35"/>
    </row>
    <row r="307" spans="1:99" s="3" customFormat="1" ht="38.25" x14ac:dyDescent="0.25">
      <c r="A307" s="6" t="s">
        <v>494</v>
      </c>
      <c r="B307" s="17" t="s">
        <v>133</v>
      </c>
      <c r="C307" s="9" t="s">
        <v>67</v>
      </c>
      <c r="D307" s="43"/>
      <c r="E307" s="43" t="s">
        <v>208</v>
      </c>
      <c r="F307" s="66"/>
      <c r="G307" s="66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</row>
    <row r="308" spans="1:99" s="3" customFormat="1" ht="38.25" x14ac:dyDescent="0.25">
      <c r="A308" s="6" t="s">
        <v>495</v>
      </c>
      <c r="B308" s="17" t="s">
        <v>133</v>
      </c>
      <c r="C308" s="9" t="s">
        <v>67</v>
      </c>
      <c r="D308" s="43"/>
      <c r="E308" s="43" t="s">
        <v>208</v>
      </c>
      <c r="F308" s="66"/>
      <c r="G308" s="66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</row>
    <row r="309" spans="1:99" s="3" customFormat="1" ht="25.5" x14ac:dyDescent="0.25">
      <c r="A309" s="12" t="s">
        <v>489</v>
      </c>
      <c r="B309" s="12" t="s">
        <v>508</v>
      </c>
      <c r="C309" s="66" t="s">
        <v>64</v>
      </c>
      <c r="D309" s="43" t="s">
        <v>162</v>
      </c>
      <c r="E309" s="43" t="s">
        <v>340</v>
      </c>
      <c r="F309" s="66"/>
      <c r="G309" s="66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</row>
    <row r="310" spans="1:99" s="3" customFormat="1" ht="25.5" x14ac:dyDescent="0.25">
      <c r="A310" s="12" t="s">
        <v>478</v>
      </c>
      <c r="B310" s="12" t="s">
        <v>483</v>
      </c>
      <c r="C310" s="66" t="s">
        <v>67</v>
      </c>
      <c r="D310" s="43" t="s">
        <v>162</v>
      </c>
      <c r="E310" s="43" t="s">
        <v>340</v>
      </c>
      <c r="F310" s="66"/>
      <c r="G310" s="66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</row>
    <row r="311" spans="1:99" s="3" customFormat="1" ht="25.5" x14ac:dyDescent="0.25">
      <c r="A311" s="12" t="s">
        <v>493</v>
      </c>
      <c r="B311" s="12" t="s">
        <v>490</v>
      </c>
      <c r="C311" s="66" t="s">
        <v>67</v>
      </c>
      <c r="D311" s="43" t="s">
        <v>162</v>
      </c>
      <c r="E311" s="43" t="s">
        <v>340</v>
      </c>
      <c r="F311" s="66"/>
      <c r="G311" s="66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</row>
    <row r="312" spans="1:99" s="3" customFormat="1" ht="25.5" x14ac:dyDescent="0.25">
      <c r="A312" s="12" t="s">
        <v>479</v>
      </c>
      <c r="B312" s="12" t="s">
        <v>484</v>
      </c>
      <c r="C312" s="66" t="s">
        <v>67</v>
      </c>
      <c r="D312" s="43" t="s">
        <v>162</v>
      </c>
      <c r="E312" s="43" t="s">
        <v>340</v>
      </c>
      <c r="F312" s="66"/>
      <c r="G312" s="66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</row>
    <row r="313" spans="1:99" s="3" customFormat="1" ht="25.5" x14ac:dyDescent="0.25">
      <c r="A313" s="12" t="s">
        <v>492</v>
      </c>
      <c r="B313" s="12" t="s">
        <v>491</v>
      </c>
      <c r="C313" s="66" t="s">
        <v>67</v>
      </c>
      <c r="D313" s="43" t="s">
        <v>162</v>
      </c>
      <c r="E313" s="43" t="s">
        <v>340</v>
      </c>
      <c r="F313" s="66"/>
      <c r="G313" s="66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</row>
    <row r="314" spans="1:99" s="3" customFormat="1" ht="25.5" x14ac:dyDescent="0.25">
      <c r="A314" s="12" t="s">
        <v>481</v>
      </c>
      <c r="B314" s="12" t="s">
        <v>485</v>
      </c>
      <c r="C314" s="66" t="s">
        <v>67</v>
      </c>
      <c r="D314" s="43" t="s">
        <v>162</v>
      </c>
      <c r="E314" s="43" t="s">
        <v>340</v>
      </c>
      <c r="F314" s="66"/>
      <c r="G314" s="66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</row>
    <row r="315" spans="1:99" s="3" customFormat="1" ht="25.5" x14ac:dyDescent="0.25">
      <c r="A315" s="12" t="s">
        <v>496</v>
      </c>
      <c r="B315" s="12" t="s">
        <v>505</v>
      </c>
      <c r="C315" s="66" t="s">
        <v>67</v>
      </c>
      <c r="D315" s="43" t="s">
        <v>162</v>
      </c>
      <c r="E315" s="43" t="s">
        <v>340</v>
      </c>
      <c r="F315" s="66"/>
      <c r="G315" s="66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</row>
    <row r="316" spans="1:99" s="3" customFormat="1" ht="25.5" x14ac:dyDescent="0.25">
      <c r="A316" s="12" t="s">
        <v>482</v>
      </c>
      <c r="B316" s="12" t="s">
        <v>504</v>
      </c>
      <c r="C316" s="66" t="s">
        <v>67</v>
      </c>
      <c r="D316" s="43" t="s">
        <v>162</v>
      </c>
      <c r="E316" s="43" t="s">
        <v>340</v>
      </c>
      <c r="F316" s="66"/>
      <c r="G316" s="66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</row>
    <row r="317" spans="1:99" s="3" customFormat="1" ht="25.5" x14ac:dyDescent="0.25">
      <c r="A317" s="12" t="s">
        <v>497</v>
      </c>
      <c r="B317" s="12" t="s">
        <v>506</v>
      </c>
      <c r="C317" s="66" t="s">
        <v>67</v>
      </c>
      <c r="D317" s="43" t="s">
        <v>162</v>
      </c>
      <c r="E317" s="43" t="s">
        <v>340</v>
      </c>
      <c r="F317" s="66"/>
      <c r="G317" s="66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</row>
    <row r="318" spans="1:99" s="3" customFormat="1" x14ac:dyDescent="0.25">
      <c r="A318" s="26" t="s">
        <v>553</v>
      </c>
      <c r="B318" s="26"/>
      <c r="C318" s="25"/>
      <c r="D318" s="35"/>
      <c r="E318" s="35"/>
      <c r="F318" s="35"/>
      <c r="G318" s="35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</row>
    <row r="319" spans="1:99" s="3" customFormat="1" ht="38.25" x14ac:dyDescent="0.25">
      <c r="A319" s="12" t="s">
        <v>656</v>
      </c>
      <c r="B319" s="12" t="s">
        <v>668</v>
      </c>
      <c r="C319" s="66" t="s">
        <v>67</v>
      </c>
      <c r="D319" s="43" t="s">
        <v>162</v>
      </c>
      <c r="E319" s="43" t="s">
        <v>340</v>
      </c>
      <c r="F319" s="66"/>
      <c r="G319" s="66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</row>
    <row r="320" spans="1:99" s="3" customFormat="1" ht="38.25" x14ac:dyDescent="0.25">
      <c r="A320" s="12" t="s">
        <v>657</v>
      </c>
      <c r="B320" s="12" t="s">
        <v>667</v>
      </c>
      <c r="C320" s="66" t="s">
        <v>67</v>
      </c>
      <c r="D320" s="43" t="s">
        <v>162</v>
      </c>
      <c r="E320" s="43" t="s">
        <v>340</v>
      </c>
      <c r="F320" s="66"/>
      <c r="G320" s="66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</row>
    <row r="321" spans="1:99" s="3" customFormat="1" ht="25.5" x14ac:dyDescent="0.25">
      <c r="A321" s="12" t="s">
        <v>507</v>
      </c>
      <c r="B321" s="12" t="s">
        <v>669</v>
      </c>
      <c r="C321" s="66" t="s">
        <v>64</v>
      </c>
      <c r="D321" s="43" t="s">
        <v>162</v>
      </c>
      <c r="E321" s="43" t="s">
        <v>340</v>
      </c>
      <c r="F321" s="66"/>
      <c r="G321" s="66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</row>
    <row r="322" spans="1:99" s="3" customFormat="1" x14ac:dyDescent="0.25">
      <c r="A322" s="12" t="s">
        <v>509</v>
      </c>
      <c r="B322" s="12" t="s">
        <v>513</v>
      </c>
      <c r="C322" s="66" t="s">
        <v>67</v>
      </c>
      <c r="D322" s="43" t="s">
        <v>162</v>
      </c>
      <c r="E322" s="43" t="s">
        <v>340</v>
      </c>
      <c r="F322" s="66"/>
      <c r="G322" s="66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</row>
    <row r="323" spans="1:99" s="3" customFormat="1" ht="38.25" x14ac:dyDescent="0.25">
      <c r="A323" s="12" t="s">
        <v>525</v>
      </c>
      <c r="B323" s="12" t="s">
        <v>532</v>
      </c>
      <c r="C323" s="66" t="s">
        <v>67</v>
      </c>
      <c r="D323" s="43" t="s">
        <v>162</v>
      </c>
      <c r="E323" s="43" t="s">
        <v>340</v>
      </c>
      <c r="F323" s="66"/>
      <c r="G323" s="66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</row>
    <row r="324" spans="1:99" s="3" customFormat="1" x14ac:dyDescent="0.25">
      <c r="A324" s="12" t="s">
        <v>510</v>
      </c>
      <c r="B324" s="12" t="s">
        <v>512</v>
      </c>
      <c r="C324" s="66" t="s">
        <v>67</v>
      </c>
      <c r="D324" s="43"/>
      <c r="E324" s="43" t="s">
        <v>208</v>
      </c>
      <c r="F324" s="66"/>
      <c r="G324" s="66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</row>
    <row r="325" spans="1:99" s="3" customFormat="1" ht="38.25" x14ac:dyDescent="0.25">
      <c r="A325" s="12" t="s">
        <v>535</v>
      </c>
      <c r="B325" s="12" t="s">
        <v>533</v>
      </c>
      <c r="C325" s="66" t="s">
        <v>67</v>
      </c>
      <c r="D325" s="43"/>
      <c r="E325" s="43" t="s">
        <v>208</v>
      </c>
      <c r="F325" s="66"/>
      <c r="G325" s="66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</row>
    <row r="326" spans="1:99" s="3" customFormat="1" x14ac:dyDescent="0.25">
      <c r="A326" s="12" t="s">
        <v>511</v>
      </c>
      <c r="B326" s="12" t="s">
        <v>523</v>
      </c>
      <c r="C326" s="66" t="s">
        <v>67</v>
      </c>
      <c r="D326" s="43"/>
      <c r="E326" s="43" t="s">
        <v>208</v>
      </c>
      <c r="F326" s="66"/>
      <c r="G326" s="66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</row>
    <row r="327" spans="1:99" s="3" customFormat="1" ht="38.25" x14ac:dyDescent="0.25">
      <c r="A327" s="12" t="s">
        <v>536</v>
      </c>
      <c r="B327" s="12" t="s">
        <v>534</v>
      </c>
      <c r="C327" s="66" t="s">
        <v>67</v>
      </c>
      <c r="D327" s="43"/>
      <c r="E327" s="43" t="s">
        <v>208</v>
      </c>
      <c r="F327" s="66"/>
      <c r="G327" s="66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</row>
    <row r="328" spans="1:99" s="3" customFormat="1" ht="25.5" x14ac:dyDescent="0.25">
      <c r="A328" s="12" t="s">
        <v>518</v>
      </c>
      <c r="B328" s="12" t="s">
        <v>524</v>
      </c>
      <c r="C328" s="66" t="s">
        <v>67</v>
      </c>
      <c r="D328" s="43" t="s">
        <v>162</v>
      </c>
      <c r="E328" s="43" t="s">
        <v>340</v>
      </c>
      <c r="F328" s="66"/>
      <c r="G328" s="66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</row>
    <row r="329" spans="1:99" s="3" customFormat="1" ht="38.25" x14ac:dyDescent="0.25">
      <c r="A329" s="12" t="s">
        <v>526</v>
      </c>
      <c r="B329" s="12" t="s">
        <v>531</v>
      </c>
      <c r="C329" s="66" t="s">
        <v>67</v>
      </c>
      <c r="D329" s="43" t="s">
        <v>162</v>
      </c>
      <c r="E329" s="43" t="s">
        <v>340</v>
      </c>
      <c r="F329" s="66"/>
      <c r="G329" s="66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</row>
    <row r="330" spans="1:99" s="3" customFormat="1" x14ac:dyDescent="0.25">
      <c r="A330" s="12" t="s">
        <v>519</v>
      </c>
      <c r="B330" s="12" t="s">
        <v>521</v>
      </c>
      <c r="C330" s="66" t="s">
        <v>67</v>
      </c>
      <c r="D330" s="43"/>
      <c r="E330" s="43" t="s">
        <v>208</v>
      </c>
      <c r="F330" s="66"/>
      <c r="G330" s="66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</row>
    <row r="331" spans="1:99" s="3" customFormat="1" ht="38.25" x14ac:dyDescent="0.25">
      <c r="A331" s="12" t="s">
        <v>527</v>
      </c>
      <c r="B331" s="12" t="s">
        <v>529</v>
      </c>
      <c r="C331" s="66" t="s">
        <v>67</v>
      </c>
      <c r="D331" s="43"/>
      <c r="E331" s="43" t="s">
        <v>208</v>
      </c>
      <c r="F331" s="66"/>
      <c r="G331" s="66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</row>
    <row r="332" spans="1:99" s="3" customFormat="1" x14ac:dyDescent="0.25">
      <c r="A332" s="12" t="s">
        <v>520</v>
      </c>
      <c r="B332" s="12" t="s">
        <v>522</v>
      </c>
      <c r="C332" s="66" t="s">
        <v>67</v>
      </c>
      <c r="D332" s="43"/>
      <c r="E332" s="43" t="s">
        <v>208</v>
      </c>
      <c r="F332" s="66"/>
      <c r="G332" s="66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</row>
    <row r="333" spans="1:99" s="3" customFormat="1" ht="38.25" x14ac:dyDescent="0.25">
      <c r="A333" s="12" t="s">
        <v>528</v>
      </c>
      <c r="B333" s="12" t="s">
        <v>530</v>
      </c>
      <c r="C333" s="66" t="s">
        <v>67</v>
      </c>
      <c r="D333" s="43"/>
      <c r="E333" s="43" t="s">
        <v>208</v>
      </c>
      <c r="F333" s="66"/>
      <c r="G333" s="66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</row>
    <row r="334" spans="1:99" s="3" customFormat="1" x14ac:dyDescent="0.25">
      <c r="A334" s="26" t="s">
        <v>60</v>
      </c>
      <c r="B334" s="26"/>
      <c r="C334" s="25"/>
      <c r="D334" s="35"/>
      <c r="E334" s="35"/>
      <c r="F334" s="35"/>
      <c r="G334" s="35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</row>
    <row r="335" spans="1:99" s="3" customFormat="1" ht="25.5" x14ac:dyDescent="0.25">
      <c r="A335" s="6" t="s">
        <v>500</v>
      </c>
      <c r="B335" s="17" t="s">
        <v>136</v>
      </c>
      <c r="C335" s="9" t="s">
        <v>67</v>
      </c>
      <c r="D335" s="43"/>
      <c r="E335" s="43" t="s">
        <v>208</v>
      </c>
      <c r="F335" s="66"/>
      <c r="G335" s="66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</row>
    <row r="336" spans="1:99" s="3" customFormat="1" ht="38.25" x14ac:dyDescent="0.25">
      <c r="A336" s="6" t="s">
        <v>501</v>
      </c>
      <c r="B336" s="17" t="s">
        <v>137</v>
      </c>
      <c r="C336" s="9" t="s">
        <v>67</v>
      </c>
      <c r="D336" s="43"/>
      <c r="E336" s="43" t="s">
        <v>208</v>
      </c>
      <c r="F336" s="66"/>
      <c r="G336" s="66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</row>
    <row r="337" spans="1:99" s="3" customFormat="1" ht="25.5" x14ac:dyDescent="0.25">
      <c r="A337" s="6" t="s">
        <v>502</v>
      </c>
      <c r="B337" s="17" t="s">
        <v>134</v>
      </c>
      <c r="C337" s="9" t="s">
        <v>67</v>
      </c>
      <c r="D337" s="43"/>
      <c r="E337" s="43" t="s">
        <v>208</v>
      </c>
      <c r="F337" s="66"/>
      <c r="G337" s="66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</row>
    <row r="338" spans="1:99" s="3" customFormat="1" ht="13.5" thickBot="1" x14ac:dyDescent="0.3">
      <c r="A338" s="6" t="s">
        <v>503</v>
      </c>
      <c r="B338" s="17" t="s">
        <v>134</v>
      </c>
      <c r="C338" s="9" t="s">
        <v>67</v>
      </c>
      <c r="D338" s="43"/>
      <c r="E338" s="43" t="s">
        <v>208</v>
      </c>
      <c r="F338" s="66"/>
      <c r="G338" s="66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</row>
    <row r="339" spans="1:99" s="3" customFormat="1" ht="19.5" thickBot="1" x14ac:dyDescent="0.3">
      <c r="A339" s="34" t="s">
        <v>0</v>
      </c>
      <c r="B339" s="32"/>
      <c r="C339" s="33"/>
      <c r="D339" s="33"/>
      <c r="E339" s="33"/>
      <c r="F339" s="33"/>
      <c r="G339" s="33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</row>
    <row r="340" spans="1:99" s="3" customFormat="1" x14ac:dyDescent="0.25">
      <c r="A340" s="30" t="s">
        <v>455</v>
      </c>
      <c r="B340" s="30"/>
      <c r="C340" s="31"/>
      <c r="D340" s="35"/>
      <c r="E340" s="35"/>
      <c r="F340" s="35"/>
      <c r="G340" s="35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</row>
    <row r="341" spans="1:99" s="3" customFormat="1" ht="25.5" x14ac:dyDescent="0.25">
      <c r="A341" s="12" t="s">
        <v>464</v>
      </c>
      <c r="B341" s="12" t="s">
        <v>465</v>
      </c>
      <c r="C341" s="66" t="s">
        <v>67</v>
      </c>
      <c r="D341" s="43"/>
      <c r="E341" s="43" t="s">
        <v>340</v>
      </c>
      <c r="F341" s="66"/>
      <c r="G341" s="66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</row>
    <row r="342" spans="1:99" s="3" customFormat="1" x14ac:dyDescent="0.25">
      <c r="A342" s="30" t="s">
        <v>41</v>
      </c>
      <c r="B342" s="30"/>
      <c r="C342" s="31"/>
      <c r="D342" s="35"/>
      <c r="E342" s="35"/>
      <c r="F342" s="35"/>
      <c r="G342" s="35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</row>
    <row r="343" spans="1:99" s="3" customFormat="1" x14ac:dyDescent="0.25">
      <c r="A343" s="6" t="s">
        <v>459</v>
      </c>
      <c r="B343" s="6" t="s">
        <v>207</v>
      </c>
      <c r="C343" s="9" t="s">
        <v>67</v>
      </c>
      <c r="D343" s="43"/>
      <c r="E343" s="43" t="s">
        <v>208</v>
      </c>
      <c r="F343" s="66"/>
      <c r="G343" s="66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</row>
    <row r="344" spans="1:99" ht="25.5" x14ac:dyDescent="0.25">
      <c r="A344" s="6" t="s">
        <v>144</v>
      </c>
      <c r="B344" s="6" t="s">
        <v>204</v>
      </c>
      <c r="C344" s="9" t="s">
        <v>67</v>
      </c>
      <c r="D344" s="43" t="s">
        <v>162</v>
      </c>
      <c r="E344" s="43" t="s">
        <v>340</v>
      </c>
      <c r="F344" s="66"/>
      <c r="G344" s="66"/>
    </row>
    <row r="345" spans="1:99" ht="38.25" x14ac:dyDescent="0.25">
      <c r="A345" s="6" t="s">
        <v>143</v>
      </c>
      <c r="B345" s="6" t="s">
        <v>205</v>
      </c>
      <c r="C345" s="9" t="s">
        <v>67</v>
      </c>
      <c r="D345" s="43"/>
      <c r="E345" s="43" t="s">
        <v>340</v>
      </c>
      <c r="F345" s="66"/>
      <c r="G345" s="66"/>
    </row>
    <row r="346" spans="1:99" ht="63.75" x14ac:dyDescent="0.25">
      <c r="A346" s="6" t="s">
        <v>142</v>
      </c>
      <c r="B346" s="6" t="s">
        <v>138</v>
      </c>
      <c r="C346" s="9" t="s">
        <v>67</v>
      </c>
      <c r="D346" s="43"/>
      <c r="E346" s="43" t="s">
        <v>208</v>
      </c>
      <c r="F346" s="66"/>
      <c r="G346" s="66"/>
    </row>
    <row r="347" spans="1:99" s="3" customFormat="1" ht="25.5" x14ac:dyDescent="0.25">
      <c r="A347" s="6" t="s">
        <v>140</v>
      </c>
      <c r="B347" s="6"/>
      <c r="C347" s="9" t="s">
        <v>67</v>
      </c>
      <c r="D347" s="43"/>
      <c r="E347" s="43" t="s">
        <v>208</v>
      </c>
      <c r="F347" s="66"/>
      <c r="G347" s="66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</row>
    <row r="348" spans="1:99" s="3" customFormat="1" ht="25.5" x14ac:dyDescent="0.25">
      <c r="A348" s="6" t="s">
        <v>689</v>
      </c>
      <c r="B348" s="6"/>
      <c r="C348" s="9" t="s">
        <v>67</v>
      </c>
      <c r="D348" s="43" t="s">
        <v>162</v>
      </c>
      <c r="E348" s="43" t="s">
        <v>340</v>
      </c>
      <c r="F348" s="66"/>
      <c r="G348" s="66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</row>
    <row r="349" spans="1:99" s="3" customFormat="1" ht="25.5" x14ac:dyDescent="0.25">
      <c r="A349" s="12" t="s">
        <v>466</v>
      </c>
      <c r="B349" s="12"/>
      <c r="C349" s="66" t="s">
        <v>67</v>
      </c>
      <c r="D349" s="43"/>
      <c r="E349" s="43" t="s">
        <v>208</v>
      </c>
      <c r="F349" s="66"/>
      <c r="G349" s="66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</row>
    <row r="350" spans="1:99" x14ac:dyDescent="0.25">
      <c r="A350" s="6" t="s">
        <v>145</v>
      </c>
      <c r="B350" s="6"/>
      <c r="C350" s="9" t="s">
        <v>67</v>
      </c>
      <c r="D350" s="43" t="s">
        <v>162</v>
      </c>
      <c r="E350" s="43" t="s">
        <v>340</v>
      </c>
      <c r="F350" s="66"/>
      <c r="G350" s="66"/>
    </row>
    <row r="351" spans="1:99" s="3" customFormat="1" ht="25.5" x14ac:dyDescent="0.25">
      <c r="A351" s="12" t="s">
        <v>467</v>
      </c>
      <c r="B351" s="12"/>
      <c r="C351" s="66" t="s">
        <v>67</v>
      </c>
      <c r="D351" s="43"/>
      <c r="E351" s="43" t="s">
        <v>340</v>
      </c>
      <c r="F351" s="66"/>
      <c r="G351" s="66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</row>
    <row r="352" spans="1:99" s="3" customFormat="1" ht="25.5" x14ac:dyDescent="0.25">
      <c r="A352" s="12" t="s">
        <v>468</v>
      </c>
      <c r="B352" s="12"/>
      <c r="C352" s="66" t="s">
        <v>67</v>
      </c>
      <c r="D352" s="43"/>
      <c r="E352" s="43" t="s">
        <v>208</v>
      </c>
      <c r="F352" s="66"/>
      <c r="G352" s="66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</row>
    <row r="353" spans="1:7" x14ac:dyDescent="0.25">
      <c r="A353" s="26" t="s">
        <v>554</v>
      </c>
      <c r="B353" s="26"/>
      <c r="C353" s="25"/>
      <c r="D353" s="35"/>
      <c r="E353" s="35"/>
      <c r="F353" s="35"/>
      <c r="G353" s="35"/>
    </row>
    <row r="354" spans="1:7" x14ac:dyDescent="0.25">
      <c r="A354" s="6" t="s">
        <v>3</v>
      </c>
      <c r="B354" s="6" t="s">
        <v>135</v>
      </c>
      <c r="C354" s="9" t="s">
        <v>67</v>
      </c>
      <c r="D354" s="43" t="s">
        <v>162</v>
      </c>
      <c r="E354" s="43" t="s">
        <v>340</v>
      </c>
      <c r="F354" s="66"/>
      <c r="G354" s="66"/>
    </row>
    <row r="355" spans="1:7" x14ac:dyDescent="0.25">
      <c r="A355" s="6" t="s">
        <v>1</v>
      </c>
      <c r="B355" s="6" t="s">
        <v>135</v>
      </c>
      <c r="C355" s="9" t="s">
        <v>67</v>
      </c>
      <c r="D355" s="43" t="s">
        <v>162</v>
      </c>
      <c r="E355" s="43" t="s">
        <v>340</v>
      </c>
      <c r="F355" s="66"/>
      <c r="G355" s="66"/>
    </row>
    <row r="356" spans="1:7" ht="25.5" x14ac:dyDescent="0.25">
      <c r="A356" s="6" t="s">
        <v>2</v>
      </c>
      <c r="B356" s="6" t="s">
        <v>135</v>
      </c>
      <c r="C356" s="9" t="s">
        <v>67</v>
      </c>
      <c r="D356" s="43" t="s">
        <v>162</v>
      </c>
      <c r="E356" s="43" t="s">
        <v>340</v>
      </c>
      <c r="F356" s="66"/>
      <c r="G356" s="66"/>
    </row>
    <row r="357" spans="1:7" x14ac:dyDescent="0.25">
      <c r="A357" s="12" t="s">
        <v>454</v>
      </c>
      <c r="B357" s="12" t="s">
        <v>135</v>
      </c>
      <c r="C357" s="66" t="s">
        <v>67</v>
      </c>
      <c r="D357" s="43" t="s">
        <v>162</v>
      </c>
      <c r="E357" s="43" t="s">
        <v>340</v>
      </c>
      <c r="F357" s="66"/>
      <c r="G357" s="66"/>
    </row>
    <row r="358" spans="1:7" ht="38.25" x14ac:dyDescent="0.25">
      <c r="A358" s="6" t="s">
        <v>139</v>
      </c>
      <c r="B358" s="6" t="s">
        <v>74</v>
      </c>
      <c r="C358" s="9" t="s">
        <v>67</v>
      </c>
      <c r="D358" s="43" t="s">
        <v>162</v>
      </c>
      <c r="E358" s="43" t="s">
        <v>340</v>
      </c>
      <c r="F358" s="66"/>
      <c r="G358" s="66"/>
    </row>
    <row r="359" spans="1:7" x14ac:dyDescent="0.25">
      <c r="A359" s="26" t="s">
        <v>51</v>
      </c>
      <c r="B359" s="26"/>
      <c r="C359" s="25"/>
      <c r="D359" s="35"/>
      <c r="E359" s="35"/>
      <c r="F359" s="35"/>
      <c r="G359" s="35"/>
    </row>
    <row r="360" spans="1:7" x14ac:dyDescent="0.25">
      <c r="A360" s="12" t="s">
        <v>462</v>
      </c>
      <c r="B360" s="12" t="s">
        <v>463</v>
      </c>
      <c r="C360" s="66" t="s">
        <v>67</v>
      </c>
      <c r="D360" s="43"/>
      <c r="E360" s="43" t="s">
        <v>208</v>
      </c>
      <c r="F360" s="66"/>
      <c r="G360" s="66"/>
    </row>
    <row r="361" spans="1:7" ht="38.25" x14ac:dyDescent="0.25">
      <c r="A361" s="12" t="s">
        <v>461</v>
      </c>
      <c r="B361" s="12" t="s">
        <v>75</v>
      </c>
      <c r="C361" s="66" t="s">
        <v>67</v>
      </c>
      <c r="D361" s="43" t="s">
        <v>162</v>
      </c>
      <c r="E361" s="43" t="s">
        <v>340</v>
      </c>
      <c r="F361" s="66"/>
      <c r="G361" s="66"/>
    </row>
    <row r="362" spans="1:7" ht="38.25" x14ac:dyDescent="0.25">
      <c r="A362" s="12" t="s">
        <v>460</v>
      </c>
      <c r="B362" s="12" t="s">
        <v>75</v>
      </c>
      <c r="C362" s="66" t="s">
        <v>67</v>
      </c>
      <c r="D362" s="43"/>
      <c r="E362" s="43" t="s">
        <v>208</v>
      </c>
      <c r="F362" s="66"/>
      <c r="G362" s="66"/>
    </row>
    <row r="363" spans="1:7" ht="38.25" x14ac:dyDescent="0.25">
      <c r="A363" s="6" t="s">
        <v>141</v>
      </c>
      <c r="B363" s="6" t="s">
        <v>76</v>
      </c>
      <c r="C363" s="9" t="s">
        <v>67</v>
      </c>
      <c r="D363" s="43"/>
      <c r="E363" s="43" t="s">
        <v>208</v>
      </c>
      <c r="F363" s="66"/>
      <c r="G363" s="66"/>
    </row>
  </sheetData>
  <autoFilter ref="A2:G363"/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U84"/>
  <sheetViews>
    <sheetView zoomScaleNormal="100" workbookViewId="0">
      <pane xSplit="3" ySplit="2" topLeftCell="E78" activePane="bottomRight" state="frozen"/>
      <selection pane="topRight" activeCell="D1" sqref="D1"/>
      <selection pane="bottomLeft" activeCell="A3" sqref="A3"/>
      <selection pane="bottomRight" activeCell="A88" sqref="A88"/>
    </sheetView>
  </sheetViews>
  <sheetFormatPr defaultColWidth="21.28515625" defaultRowHeight="12.75" x14ac:dyDescent="0.25"/>
  <cols>
    <col min="1" max="1" width="59.28515625" style="5" customWidth="1"/>
    <col min="2" max="2" width="69.85546875" style="5" customWidth="1"/>
    <col min="3" max="3" width="17.140625" style="2" customWidth="1"/>
    <col min="4" max="4" width="16.7109375" style="2" customWidth="1"/>
    <col min="5" max="5" width="19.28515625" style="2" customWidth="1"/>
    <col min="6" max="6" width="16.85546875" style="14" customWidth="1"/>
    <col min="7" max="7" width="33.85546875" style="14" customWidth="1"/>
    <col min="8" max="99" width="21.28515625" style="14"/>
    <col min="100" max="16384" width="21.28515625" style="2"/>
  </cols>
  <sheetData>
    <row r="1" spans="1:99" s="3" customFormat="1" ht="29.25" thickBot="1" x14ac:dyDescent="0.3">
      <c r="A1" s="110" t="s">
        <v>575</v>
      </c>
      <c r="B1" s="67"/>
      <c r="C1" s="41"/>
      <c r="D1" s="9"/>
      <c r="E1" s="90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</row>
    <row r="2" spans="1:99" ht="39" thickBot="1" x14ac:dyDescent="0.3">
      <c r="A2" s="111" t="s">
        <v>110</v>
      </c>
      <c r="B2" s="22" t="s">
        <v>61</v>
      </c>
      <c r="C2" s="22" t="s">
        <v>62</v>
      </c>
      <c r="D2" s="22" t="s">
        <v>629</v>
      </c>
      <c r="E2" s="88" t="s">
        <v>676</v>
      </c>
      <c r="F2" s="88" t="s">
        <v>441</v>
      </c>
      <c r="G2" s="88" t="s">
        <v>442</v>
      </c>
    </row>
    <row r="3" spans="1:99" s="3" customFormat="1" x14ac:dyDescent="0.25">
      <c r="A3" s="113" t="s">
        <v>630</v>
      </c>
      <c r="B3" s="114"/>
      <c r="C3" s="115"/>
      <c r="D3" s="116"/>
      <c r="E3" s="116"/>
      <c r="F3" s="116"/>
      <c r="G3" s="116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</row>
    <row r="4" spans="1:99" s="14" customFormat="1" ht="38.25" x14ac:dyDescent="0.25">
      <c r="A4" s="12" t="s">
        <v>637</v>
      </c>
      <c r="B4" s="12" t="s">
        <v>639</v>
      </c>
      <c r="C4" s="66" t="s">
        <v>67</v>
      </c>
      <c r="D4" s="43"/>
      <c r="E4" s="43" t="s">
        <v>208</v>
      </c>
      <c r="F4" s="13"/>
      <c r="G4" s="13"/>
    </row>
    <row r="5" spans="1:99" s="14" customFormat="1" ht="38.25" x14ac:dyDescent="0.25">
      <c r="A5" s="12" t="s">
        <v>631</v>
      </c>
      <c r="B5" s="12" t="s">
        <v>640</v>
      </c>
      <c r="C5" s="66" t="s">
        <v>67</v>
      </c>
      <c r="D5" s="43"/>
      <c r="E5" s="43" t="s">
        <v>208</v>
      </c>
      <c r="F5" s="13"/>
      <c r="G5" s="13"/>
    </row>
    <row r="6" spans="1:99" s="14" customFormat="1" ht="38.25" x14ac:dyDescent="0.25">
      <c r="A6" s="12" t="s">
        <v>632</v>
      </c>
      <c r="B6" s="12" t="s">
        <v>641</v>
      </c>
      <c r="C6" s="66" t="s">
        <v>67</v>
      </c>
      <c r="D6" s="43"/>
      <c r="E6" s="43" t="s">
        <v>208</v>
      </c>
      <c r="F6" s="13"/>
      <c r="G6" s="13"/>
    </row>
    <row r="7" spans="1:99" s="14" customFormat="1" ht="25.5" x14ac:dyDescent="0.25">
      <c r="A7" s="12" t="s">
        <v>633</v>
      </c>
      <c r="B7" s="12" t="s">
        <v>642</v>
      </c>
      <c r="C7" s="66" t="s">
        <v>67</v>
      </c>
      <c r="D7" s="43" t="s">
        <v>162</v>
      </c>
      <c r="E7" s="43" t="s">
        <v>340</v>
      </c>
      <c r="F7" s="66"/>
      <c r="G7" s="66"/>
    </row>
    <row r="8" spans="1:99" s="14" customFormat="1" ht="25.5" x14ac:dyDescent="0.25">
      <c r="A8" s="12" t="s">
        <v>634</v>
      </c>
      <c r="B8" s="12" t="s">
        <v>643</v>
      </c>
      <c r="C8" s="66" t="s">
        <v>67</v>
      </c>
      <c r="D8" s="43" t="s">
        <v>162</v>
      </c>
      <c r="E8" s="43" t="s">
        <v>340</v>
      </c>
      <c r="F8" s="66"/>
      <c r="G8" s="66"/>
    </row>
    <row r="9" spans="1:99" s="14" customFormat="1" ht="25.5" x14ac:dyDescent="0.25">
      <c r="A9" s="12" t="s">
        <v>635</v>
      </c>
      <c r="B9" s="12" t="s">
        <v>644</v>
      </c>
      <c r="C9" s="66" t="s">
        <v>67</v>
      </c>
      <c r="D9" s="43" t="s">
        <v>162</v>
      </c>
      <c r="E9" s="43" t="s">
        <v>340</v>
      </c>
      <c r="F9" s="66"/>
      <c r="G9" s="66"/>
    </row>
    <row r="10" spans="1:99" s="14" customFormat="1" ht="40.5" customHeight="1" x14ac:dyDescent="0.25">
      <c r="A10" s="12" t="s">
        <v>636</v>
      </c>
      <c r="B10" s="6" t="s">
        <v>638</v>
      </c>
      <c r="C10" s="9" t="s">
        <v>67</v>
      </c>
      <c r="D10" s="43"/>
      <c r="E10" s="43" t="s">
        <v>208</v>
      </c>
      <c r="F10" s="66"/>
      <c r="G10" s="66"/>
    </row>
    <row r="11" spans="1:99" s="3" customFormat="1" ht="25.5" x14ac:dyDescent="0.25">
      <c r="A11" s="113" t="s">
        <v>645</v>
      </c>
      <c r="B11" s="113"/>
      <c r="C11" s="115"/>
      <c r="D11" s="116"/>
      <c r="E11" s="116"/>
      <c r="F11" s="116"/>
      <c r="G11" s="116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</row>
    <row r="12" spans="1:99" s="3" customFormat="1" ht="25.5" x14ac:dyDescent="0.25">
      <c r="A12" s="6" t="s">
        <v>239</v>
      </c>
      <c r="B12" s="6" t="s">
        <v>174</v>
      </c>
      <c r="C12" s="9" t="s">
        <v>67</v>
      </c>
      <c r="D12" s="43"/>
      <c r="E12" s="43" t="s">
        <v>208</v>
      </c>
      <c r="F12" s="66"/>
      <c r="G12" s="66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</row>
    <row r="13" spans="1:99" s="3" customFormat="1" ht="25.5" x14ac:dyDescent="0.25">
      <c r="A13" s="6" t="s">
        <v>240</v>
      </c>
      <c r="B13" s="6" t="s">
        <v>174</v>
      </c>
      <c r="C13" s="9" t="s">
        <v>67</v>
      </c>
      <c r="D13" s="43"/>
      <c r="E13" s="43" t="s">
        <v>208</v>
      </c>
      <c r="F13" s="66"/>
      <c r="G13" s="66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</row>
    <row r="14" spans="1:99" s="3" customFormat="1" ht="25.5" x14ac:dyDescent="0.25">
      <c r="A14" s="6" t="s">
        <v>241</v>
      </c>
      <c r="B14" s="6" t="s">
        <v>174</v>
      </c>
      <c r="C14" s="9" t="s">
        <v>67</v>
      </c>
      <c r="D14" s="43"/>
      <c r="E14" s="43" t="s">
        <v>208</v>
      </c>
      <c r="F14" s="66"/>
      <c r="G14" s="66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</row>
    <row r="15" spans="1:99" s="3" customFormat="1" ht="25.5" x14ac:dyDescent="0.25">
      <c r="A15" s="6" t="s">
        <v>242</v>
      </c>
      <c r="B15" s="6" t="s">
        <v>174</v>
      </c>
      <c r="C15" s="9" t="s">
        <v>67</v>
      </c>
      <c r="D15" s="43"/>
      <c r="E15" s="43" t="s">
        <v>208</v>
      </c>
      <c r="F15" s="66"/>
      <c r="G15" s="66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</row>
    <row r="16" spans="1:99" s="3" customFormat="1" ht="25.5" x14ac:dyDescent="0.25">
      <c r="A16" s="6" t="s">
        <v>243</v>
      </c>
      <c r="B16" s="6" t="s">
        <v>174</v>
      </c>
      <c r="C16" s="9" t="s">
        <v>67</v>
      </c>
      <c r="D16" s="43"/>
      <c r="E16" s="43" t="s">
        <v>208</v>
      </c>
      <c r="F16" s="66"/>
      <c r="G16" s="66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</row>
    <row r="17" spans="1:99" s="3" customFormat="1" ht="25.5" x14ac:dyDescent="0.25">
      <c r="A17" s="6" t="s">
        <v>244</v>
      </c>
      <c r="B17" s="6" t="s">
        <v>174</v>
      </c>
      <c r="C17" s="9" t="s">
        <v>67</v>
      </c>
      <c r="D17" s="43"/>
      <c r="E17" s="43" t="s">
        <v>208</v>
      </c>
      <c r="F17" s="66"/>
      <c r="G17" s="66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</row>
    <row r="18" spans="1:99" s="3" customFormat="1" ht="25.5" x14ac:dyDescent="0.25">
      <c r="A18" s="6" t="s">
        <v>245</v>
      </c>
      <c r="B18" s="6" t="s">
        <v>174</v>
      </c>
      <c r="C18" s="9" t="s">
        <v>67</v>
      </c>
      <c r="D18" s="43"/>
      <c r="E18" s="43" t="s">
        <v>208</v>
      </c>
      <c r="F18" s="66"/>
      <c r="G18" s="66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</row>
    <row r="19" spans="1:99" s="3" customFormat="1" ht="25.5" x14ac:dyDescent="0.25">
      <c r="A19" s="6" t="s">
        <v>246</v>
      </c>
      <c r="B19" s="6" t="s">
        <v>174</v>
      </c>
      <c r="C19" s="9" t="s">
        <v>67</v>
      </c>
      <c r="D19" s="43"/>
      <c r="E19" s="43" t="s">
        <v>208</v>
      </c>
      <c r="F19" s="66"/>
      <c r="G19" s="66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</row>
    <row r="20" spans="1:99" s="3" customFormat="1" ht="25.5" x14ac:dyDescent="0.25">
      <c r="A20" s="113" t="s">
        <v>646</v>
      </c>
      <c r="B20" s="113"/>
      <c r="C20" s="115"/>
      <c r="D20" s="116"/>
      <c r="E20" s="116"/>
      <c r="F20" s="116"/>
      <c r="G20" s="116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</row>
    <row r="21" spans="1:99" s="3" customFormat="1" ht="25.5" x14ac:dyDescent="0.25">
      <c r="A21" s="6" t="s">
        <v>228</v>
      </c>
      <c r="B21" s="6" t="s">
        <v>174</v>
      </c>
      <c r="C21" s="9" t="s">
        <v>67</v>
      </c>
      <c r="D21" s="43"/>
      <c r="E21" s="43" t="s">
        <v>208</v>
      </c>
      <c r="F21" s="66"/>
      <c r="G21" s="66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</row>
    <row r="22" spans="1:99" s="3" customFormat="1" ht="25.5" x14ac:dyDescent="0.25">
      <c r="A22" s="6" t="s">
        <v>221</v>
      </c>
      <c r="B22" s="6" t="s">
        <v>174</v>
      </c>
      <c r="C22" s="9" t="s">
        <v>67</v>
      </c>
      <c r="D22" s="43"/>
      <c r="E22" s="43" t="s">
        <v>208</v>
      </c>
      <c r="F22" s="66"/>
      <c r="G22" s="66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</row>
    <row r="23" spans="1:99" s="3" customFormat="1" ht="25.5" x14ac:dyDescent="0.25">
      <c r="A23" s="6" t="s">
        <v>222</v>
      </c>
      <c r="B23" s="6" t="s">
        <v>174</v>
      </c>
      <c r="C23" s="9" t="s">
        <v>67</v>
      </c>
      <c r="D23" s="43"/>
      <c r="E23" s="43" t="s">
        <v>208</v>
      </c>
      <c r="F23" s="66"/>
      <c r="G23" s="66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</row>
    <row r="24" spans="1:99" s="3" customFormat="1" ht="25.5" x14ac:dyDescent="0.25">
      <c r="A24" s="6" t="s">
        <v>223</v>
      </c>
      <c r="B24" s="6" t="s">
        <v>174</v>
      </c>
      <c r="C24" s="9" t="s">
        <v>67</v>
      </c>
      <c r="D24" s="43"/>
      <c r="E24" s="43" t="s">
        <v>208</v>
      </c>
      <c r="F24" s="66"/>
      <c r="G24" s="66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</row>
    <row r="25" spans="1:99" s="3" customFormat="1" ht="25.5" x14ac:dyDescent="0.25">
      <c r="A25" s="6" t="s">
        <v>224</v>
      </c>
      <c r="B25" s="6" t="s">
        <v>174</v>
      </c>
      <c r="C25" s="9" t="s">
        <v>67</v>
      </c>
      <c r="D25" s="43"/>
      <c r="E25" s="43" t="s">
        <v>208</v>
      </c>
      <c r="F25" s="66"/>
      <c r="G25" s="66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</row>
    <row r="26" spans="1:99" s="3" customFormat="1" ht="25.5" x14ac:dyDescent="0.25">
      <c r="A26" s="6" t="s">
        <v>225</v>
      </c>
      <c r="B26" s="6" t="s">
        <v>174</v>
      </c>
      <c r="C26" s="9" t="s">
        <v>67</v>
      </c>
      <c r="D26" s="43"/>
      <c r="E26" s="43" t="s">
        <v>208</v>
      </c>
      <c r="F26" s="66"/>
      <c r="G26" s="66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</row>
    <row r="27" spans="1:99" s="3" customFormat="1" ht="25.5" x14ac:dyDescent="0.25">
      <c r="A27" s="6" t="s">
        <v>226</v>
      </c>
      <c r="B27" s="6" t="s">
        <v>174</v>
      </c>
      <c r="C27" s="9" t="s">
        <v>67</v>
      </c>
      <c r="D27" s="43"/>
      <c r="E27" s="43" t="s">
        <v>208</v>
      </c>
      <c r="F27" s="66"/>
      <c r="G27" s="66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</row>
    <row r="28" spans="1:99" s="3" customFormat="1" ht="25.5" x14ac:dyDescent="0.25">
      <c r="A28" s="6" t="s">
        <v>227</v>
      </c>
      <c r="B28" s="6" t="s">
        <v>174</v>
      </c>
      <c r="C28" s="9" t="s">
        <v>67</v>
      </c>
      <c r="D28" s="43"/>
      <c r="E28" s="43" t="s">
        <v>208</v>
      </c>
      <c r="F28" s="66"/>
      <c r="G28" s="66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</row>
    <row r="29" spans="1:99" s="3" customFormat="1" ht="25.5" x14ac:dyDescent="0.25">
      <c r="A29" s="113" t="s">
        <v>647</v>
      </c>
      <c r="B29" s="113"/>
      <c r="C29" s="115"/>
      <c r="D29" s="116"/>
      <c r="E29" s="116"/>
      <c r="F29" s="116"/>
      <c r="G29" s="116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</row>
    <row r="30" spans="1:99" s="3" customFormat="1" ht="25.5" x14ac:dyDescent="0.25">
      <c r="A30" s="6" t="s">
        <v>229</v>
      </c>
      <c r="B30" s="6" t="s">
        <v>174</v>
      </c>
      <c r="C30" s="9" t="s">
        <v>67</v>
      </c>
      <c r="D30" s="43"/>
      <c r="E30" s="43" t="s">
        <v>208</v>
      </c>
      <c r="F30" s="66"/>
      <c r="G30" s="66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</row>
    <row r="31" spans="1:99" s="3" customFormat="1" ht="25.5" x14ac:dyDescent="0.25">
      <c r="A31" s="6" t="s">
        <v>230</v>
      </c>
      <c r="B31" s="6" t="s">
        <v>174</v>
      </c>
      <c r="C31" s="9" t="s">
        <v>67</v>
      </c>
      <c r="D31" s="43"/>
      <c r="E31" s="43" t="s">
        <v>208</v>
      </c>
      <c r="F31" s="66"/>
      <c r="G31" s="66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</row>
    <row r="32" spans="1:99" s="3" customFormat="1" ht="25.5" x14ac:dyDescent="0.25">
      <c r="A32" s="6" t="s">
        <v>231</v>
      </c>
      <c r="B32" s="6" t="s">
        <v>174</v>
      </c>
      <c r="C32" s="9" t="s">
        <v>67</v>
      </c>
      <c r="D32" s="43"/>
      <c r="E32" s="43" t="s">
        <v>208</v>
      </c>
      <c r="F32" s="66"/>
      <c r="G32" s="66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</row>
    <row r="33" spans="1:99" s="3" customFormat="1" ht="25.5" x14ac:dyDescent="0.25">
      <c r="A33" s="6" t="s">
        <v>232</v>
      </c>
      <c r="B33" s="6" t="s">
        <v>174</v>
      </c>
      <c r="C33" s="9" t="s">
        <v>67</v>
      </c>
      <c r="D33" s="43"/>
      <c r="E33" s="43" t="s">
        <v>208</v>
      </c>
      <c r="F33" s="66"/>
      <c r="G33" s="66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</row>
    <row r="34" spans="1:99" s="3" customFormat="1" ht="25.5" x14ac:dyDescent="0.25">
      <c r="A34" s="6" t="s">
        <v>233</v>
      </c>
      <c r="B34" s="6" t="s">
        <v>174</v>
      </c>
      <c r="C34" s="9" t="s">
        <v>67</v>
      </c>
      <c r="D34" s="43"/>
      <c r="E34" s="43" t="s">
        <v>208</v>
      </c>
      <c r="F34" s="66"/>
      <c r="G34" s="66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</row>
    <row r="35" spans="1:99" s="3" customFormat="1" ht="25.5" x14ac:dyDescent="0.25">
      <c r="A35" s="6" t="s">
        <v>234</v>
      </c>
      <c r="B35" s="6" t="s">
        <v>174</v>
      </c>
      <c r="C35" s="9" t="s">
        <v>67</v>
      </c>
      <c r="D35" s="43"/>
      <c r="E35" s="43" t="s">
        <v>208</v>
      </c>
      <c r="F35" s="66"/>
      <c r="G35" s="66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</row>
    <row r="36" spans="1:99" s="3" customFormat="1" ht="25.5" x14ac:dyDescent="0.25">
      <c r="A36" s="6" t="s">
        <v>235</v>
      </c>
      <c r="B36" s="6" t="s">
        <v>174</v>
      </c>
      <c r="C36" s="9" t="s">
        <v>67</v>
      </c>
      <c r="D36" s="43"/>
      <c r="E36" s="43" t="s">
        <v>208</v>
      </c>
      <c r="F36" s="66"/>
      <c r="G36" s="66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</row>
    <row r="37" spans="1:99" s="3" customFormat="1" ht="25.5" x14ac:dyDescent="0.25">
      <c r="A37" s="6" t="s">
        <v>236</v>
      </c>
      <c r="B37" s="6" t="s">
        <v>174</v>
      </c>
      <c r="C37" s="9" t="s">
        <v>67</v>
      </c>
      <c r="D37" s="43"/>
      <c r="E37" s="43" t="s">
        <v>208</v>
      </c>
      <c r="F37" s="66"/>
      <c r="G37" s="66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</row>
    <row r="38" spans="1:99" s="3" customFormat="1" x14ac:dyDescent="0.25">
      <c r="A38" s="114" t="s">
        <v>648</v>
      </c>
      <c r="B38" s="117"/>
      <c r="C38" s="116"/>
      <c r="D38" s="116"/>
      <c r="E38" s="116"/>
      <c r="F38" s="116"/>
      <c r="G38" s="116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</row>
    <row r="39" spans="1:99" s="3" customFormat="1" ht="25.5" x14ac:dyDescent="0.25">
      <c r="A39" s="6" t="s">
        <v>81</v>
      </c>
      <c r="B39" s="6" t="s">
        <v>195</v>
      </c>
      <c r="C39" s="9" t="s">
        <v>67</v>
      </c>
      <c r="D39" s="43"/>
      <c r="E39" s="43" t="s">
        <v>208</v>
      </c>
      <c r="F39" s="66"/>
      <c r="G39" s="66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</row>
    <row r="40" spans="1:99" s="3" customFormat="1" ht="25.5" x14ac:dyDescent="0.25">
      <c r="A40" s="6" t="s">
        <v>82</v>
      </c>
      <c r="B40" s="6" t="s">
        <v>195</v>
      </c>
      <c r="C40" s="9" t="s">
        <v>67</v>
      </c>
      <c r="D40" s="43"/>
      <c r="E40" s="43" t="s">
        <v>208</v>
      </c>
      <c r="F40" s="66"/>
      <c r="G40" s="66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</row>
    <row r="41" spans="1:99" s="3" customFormat="1" ht="25.5" x14ac:dyDescent="0.25">
      <c r="A41" s="6" t="s">
        <v>83</v>
      </c>
      <c r="B41" s="6" t="s">
        <v>195</v>
      </c>
      <c r="C41" s="9" t="s">
        <v>67</v>
      </c>
      <c r="D41" s="43"/>
      <c r="E41" s="43" t="s">
        <v>208</v>
      </c>
      <c r="F41" s="66"/>
      <c r="G41" s="66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</row>
    <row r="42" spans="1:99" s="3" customFormat="1" ht="25.5" x14ac:dyDescent="0.25">
      <c r="A42" s="6" t="s">
        <v>84</v>
      </c>
      <c r="B42" s="6" t="s">
        <v>195</v>
      </c>
      <c r="C42" s="9" t="s">
        <v>67</v>
      </c>
      <c r="D42" s="43"/>
      <c r="E42" s="43" t="s">
        <v>208</v>
      </c>
      <c r="F42" s="66"/>
      <c r="G42" s="66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</row>
    <row r="43" spans="1:99" s="3" customFormat="1" ht="25.5" x14ac:dyDescent="0.25">
      <c r="A43" s="6" t="s">
        <v>112</v>
      </c>
      <c r="B43" s="6" t="s">
        <v>195</v>
      </c>
      <c r="C43" s="9" t="s">
        <v>67</v>
      </c>
      <c r="D43" s="43"/>
      <c r="E43" s="43" t="s">
        <v>208</v>
      </c>
      <c r="F43" s="66"/>
      <c r="G43" s="66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</row>
    <row r="44" spans="1:99" s="3" customFormat="1" ht="25.5" x14ac:dyDescent="0.25">
      <c r="A44" s="6" t="s">
        <v>113</v>
      </c>
      <c r="B44" s="6" t="s">
        <v>195</v>
      </c>
      <c r="C44" s="9" t="s">
        <v>67</v>
      </c>
      <c r="D44" s="43"/>
      <c r="E44" s="43" t="s">
        <v>208</v>
      </c>
      <c r="F44" s="66"/>
      <c r="G44" s="66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</row>
    <row r="45" spans="1:99" s="3" customFormat="1" ht="25.5" x14ac:dyDescent="0.25">
      <c r="A45" s="6" t="s">
        <v>114</v>
      </c>
      <c r="B45" s="6" t="s">
        <v>195</v>
      </c>
      <c r="C45" s="9" t="s">
        <v>67</v>
      </c>
      <c r="D45" s="43"/>
      <c r="E45" s="43" t="s">
        <v>208</v>
      </c>
      <c r="F45" s="66"/>
      <c r="G45" s="66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</row>
    <row r="46" spans="1:99" s="3" customFormat="1" ht="25.5" x14ac:dyDescent="0.25">
      <c r="A46" s="6" t="s">
        <v>115</v>
      </c>
      <c r="B46" s="6" t="s">
        <v>195</v>
      </c>
      <c r="C46" s="9" t="s">
        <v>67</v>
      </c>
      <c r="D46" s="43"/>
      <c r="E46" s="43" t="s">
        <v>208</v>
      </c>
      <c r="F46" s="66"/>
      <c r="G46" s="66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</row>
    <row r="47" spans="1:99" s="3" customFormat="1" ht="25.5" x14ac:dyDescent="0.25">
      <c r="A47" s="6" t="s">
        <v>116</v>
      </c>
      <c r="B47" s="6" t="s">
        <v>195</v>
      </c>
      <c r="C47" s="9" t="s">
        <v>67</v>
      </c>
      <c r="D47" s="43"/>
      <c r="E47" s="43" t="s">
        <v>208</v>
      </c>
      <c r="F47" s="66"/>
      <c r="G47" s="66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</row>
    <row r="48" spans="1:99" s="3" customFormat="1" ht="25.5" x14ac:dyDescent="0.25">
      <c r="A48" s="6" t="s">
        <v>117</v>
      </c>
      <c r="B48" s="6" t="s">
        <v>195</v>
      </c>
      <c r="C48" s="9" t="s">
        <v>67</v>
      </c>
      <c r="D48" s="43"/>
      <c r="E48" s="43" t="s">
        <v>208</v>
      </c>
      <c r="F48" s="66"/>
      <c r="G48" s="66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</row>
    <row r="49" spans="1:99" s="3" customFormat="1" ht="25.5" x14ac:dyDescent="0.25">
      <c r="A49" s="6" t="s">
        <v>118</v>
      </c>
      <c r="B49" s="6" t="s">
        <v>195</v>
      </c>
      <c r="C49" s="9" t="s">
        <v>67</v>
      </c>
      <c r="D49" s="43"/>
      <c r="E49" s="43" t="s">
        <v>208</v>
      </c>
      <c r="F49" s="66"/>
      <c r="G49" s="66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</row>
    <row r="50" spans="1:99" s="3" customFormat="1" ht="25.5" x14ac:dyDescent="0.25">
      <c r="A50" s="6" t="s">
        <v>119</v>
      </c>
      <c r="B50" s="6" t="s">
        <v>195</v>
      </c>
      <c r="C50" s="9" t="s">
        <v>67</v>
      </c>
      <c r="D50" s="43"/>
      <c r="E50" s="43" t="s">
        <v>208</v>
      </c>
      <c r="F50" s="66"/>
      <c r="G50" s="66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</row>
    <row r="51" spans="1:99" s="3" customFormat="1" ht="25.5" x14ac:dyDescent="0.25">
      <c r="A51" s="6" t="s">
        <v>120</v>
      </c>
      <c r="B51" s="6" t="s">
        <v>195</v>
      </c>
      <c r="C51" s="9" t="s">
        <v>67</v>
      </c>
      <c r="D51" s="43"/>
      <c r="E51" s="43" t="s">
        <v>208</v>
      </c>
      <c r="F51" s="66"/>
      <c r="G51" s="66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</row>
    <row r="52" spans="1:99" s="3" customFormat="1" x14ac:dyDescent="0.25">
      <c r="A52" s="113" t="s">
        <v>649</v>
      </c>
      <c r="B52" s="113"/>
      <c r="C52" s="115"/>
      <c r="D52" s="116"/>
      <c r="E52" s="116"/>
      <c r="F52" s="116"/>
      <c r="G52" s="116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</row>
    <row r="53" spans="1:99" s="3" customFormat="1" x14ac:dyDescent="0.25">
      <c r="A53" s="6" t="s">
        <v>52</v>
      </c>
      <c r="B53" s="6" t="s">
        <v>178</v>
      </c>
      <c r="C53" s="9" t="s">
        <v>67</v>
      </c>
      <c r="D53" s="43" t="s">
        <v>162</v>
      </c>
      <c r="E53" s="43" t="s">
        <v>340</v>
      </c>
      <c r="F53" s="66"/>
      <c r="G53" s="66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</row>
    <row r="54" spans="1:99" s="3" customFormat="1" x14ac:dyDescent="0.25">
      <c r="A54" s="6" t="s">
        <v>53</v>
      </c>
      <c r="B54" s="6" t="s">
        <v>179</v>
      </c>
      <c r="C54" s="9" t="s">
        <v>67</v>
      </c>
      <c r="D54" s="43" t="s">
        <v>162</v>
      </c>
      <c r="E54" s="43" t="s">
        <v>340</v>
      </c>
      <c r="F54" s="66"/>
      <c r="G54" s="66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</row>
    <row r="55" spans="1:99" s="3" customFormat="1" x14ac:dyDescent="0.25">
      <c r="A55" s="6" t="s">
        <v>161</v>
      </c>
      <c r="B55" s="6"/>
      <c r="C55" s="9" t="s">
        <v>67</v>
      </c>
      <c r="D55" s="43" t="s">
        <v>162</v>
      </c>
      <c r="E55" s="43" t="s">
        <v>340</v>
      </c>
      <c r="F55" s="66"/>
      <c r="G55" s="66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</row>
    <row r="56" spans="1:99" s="3" customFormat="1" ht="25.5" x14ac:dyDescent="0.25">
      <c r="A56" s="6" t="s">
        <v>43</v>
      </c>
      <c r="B56" s="6" t="s">
        <v>197</v>
      </c>
      <c r="C56" s="9" t="s">
        <v>67</v>
      </c>
      <c r="D56" s="43" t="s">
        <v>162</v>
      </c>
      <c r="E56" s="43" t="s">
        <v>340</v>
      </c>
      <c r="F56" s="66"/>
      <c r="G56" s="66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</row>
    <row r="57" spans="1:99" s="3" customFormat="1" ht="25.5" x14ac:dyDescent="0.25">
      <c r="A57" s="6" t="s">
        <v>44</v>
      </c>
      <c r="B57" s="6" t="s">
        <v>197</v>
      </c>
      <c r="C57" s="9" t="s">
        <v>67</v>
      </c>
      <c r="D57" s="43" t="s">
        <v>162</v>
      </c>
      <c r="E57" s="43" t="s">
        <v>340</v>
      </c>
      <c r="F57" s="66"/>
      <c r="G57" s="66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</row>
    <row r="58" spans="1:99" s="3" customFormat="1" ht="63.75" x14ac:dyDescent="0.25">
      <c r="A58" s="12" t="s">
        <v>180</v>
      </c>
      <c r="B58" s="6" t="s">
        <v>181</v>
      </c>
      <c r="C58" s="9" t="s">
        <v>67</v>
      </c>
      <c r="D58" s="43" t="s">
        <v>162</v>
      </c>
      <c r="E58" s="43" t="s">
        <v>340</v>
      </c>
      <c r="F58" s="66"/>
      <c r="G58" s="66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</row>
    <row r="59" spans="1:99" s="3" customFormat="1" x14ac:dyDescent="0.25">
      <c r="A59" s="6" t="s">
        <v>40</v>
      </c>
      <c r="B59" s="6"/>
      <c r="C59" s="9" t="s">
        <v>67</v>
      </c>
      <c r="D59" s="43" t="s">
        <v>162</v>
      </c>
      <c r="E59" s="43" t="s">
        <v>340</v>
      </c>
      <c r="F59" s="66"/>
      <c r="G59" s="66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</row>
    <row r="60" spans="1:99" s="3" customFormat="1" x14ac:dyDescent="0.25">
      <c r="A60" s="6" t="s">
        <v>6</v>
      </c>
      <c r="B60" s="6"/>
      <c r="C60" s="9" t="s">
        <v>67</v>
      </c>
      <c r="D60" s="43" t="s">
        <v>162</v>
      </c>
      <c r="E60" s="43" t="s">
        <v>340</v>
      </c>
      <c r="F60" s="66"/>
      <c r="G60" s="66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</row>
    <row r="61" spans="1:99" s="14" customFormat="1" ht="25.5" x14ac:dyDescent="0.25">
      <c r="A61" s="6" t="s">
        <v>30</v>
      </c>
      <c r="B61" s="6"/>
      <c r="C61" s="9" t="s">
        <v>67</v>
      </c>
      <c r="D61" s="43" t="s">
        <v>162</v>
      </c>
      <c r="E61" s="43" t="s">
        <v>340</v>
      </c>
      <c r="F61" s="66"/>
      <c r="G61" s="66"/>
    </row>
    <row r="62" spans="1:99" s="3" customFormat="1" ht="25.5" x14ac:dyDescent="0.25">
      <c r="A62" s="113" t="s">
        <v>650</v>
      </c>
      <c r="B62" s="113"/>
      <c r="C62" s="115"/>
      <c r="D62" s="116"/>
      <c r="E62" s="116"/>
      <c r="F62" s="116"/>
      <c r="G62" s="116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</row>
    <row r="63" spans="1:99" s="3" customFormat="1" ht="25.5" x14ac:dyDescent="0.25">
      <c r="A63" s="12" t="s">
        <v>151</v>
      </c>
      <c r="B63" s="6" t="s">
        <v>184</v>
      </c>
      <c r="C63" s="9" t="s">
        <v>67</v>
      </c>
      <c r="D63" s="43" t="s">
        <v>162</v>
      </c>
      <c r="E63" s="43" t="s">
        <v>340</v>
      </c>
      <c r="F63" s="66"/>
      <c r="G63" s="66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</row>
    <row r="64" spans="1:99" s="3" customFormat="1" ht="38.25" x14ac:dyDescent="0.25">
      <c r="A64" s="12" t="s">
        <v>152</v>
      </c>
      <c r="B64" s="6" t="s">
        <v>475</v>
      </c>
      <c r="C64" s="9" t="s">
        <v>67</v>
      </c>
      <c r="D64" s="43" t="s">
        <v>162</v>
      </c>
      <c r="E64" s="43" t="s">
        <v>340</v>
      </c>
      <c r="F64" s="66"/>
      <c r="G64" s="66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</row>
    <row r="65" spans="1:99" s="3" customFormat="1" ht="38.25" x14ac:dyDescent="0.25">
      <c r="A65" s="12" t="s">
        <v>77</v>
      </c>
      <c r="B65" s="6" t="s">
        <v>471</v>
      </c>
      <c r="C65" s="9" t="s">
        <v>67</v>
      </c>
      <c r="D65" s="43" t="s">
        <v>162</v>
      </c>
      <c r="E65" s="43" t="s">
        <v>340</v>
      </c>
      <c r="F65" s="66"/>
      <c r="G65" s="66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</row>
    <row r="66" spans="1:99" s="3" customFormat="1" ht="25.5" x14ac:dyDescent="0.25">
      <c r="A66" s="12" t="s">
        <v>237</v>
      </c>
      <c r="B66" s="6" t="s">
        <v>472</v>
      </c>
      <c r="C66" s="9" t="s">
        <v>67</v>
      </c>
      <c r="D66" s="43" t="s">
        <v>162</v>
      </c>
      <c r="E66" s="43" t="s">
        <v>340</v>
      </c>
      <c r="F66" s="66"/>
      <c r="G66" s="66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</row>
    <row r="67" spans="1:99" s="3" customFormat="1" ht="25.5" x14ac:dyDescent="0.25">
      <c r="A67" s="12" t="s">
        <v>78</v>
      </c>
      <c r="B67" s="6" t="s">
        <v>473</v>
      </c>
      <c r="C67" s="9" t="s">
        <v>67</v>
      </c>
      <c r="D67" s="43" t="s">
        <v>162</v>
      </c>
      <c r="E67" s="43" t="s">
        <v>340</v>
      </c>
      <c r="F67" s="66"/>
      <c r="G67" s="66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</row>
    <row r="68" spans="1:99" s="3" customFormat="1" ht="25.5" x14ac:dyDescent="0.25">
      <c r="A68" s="12" t="s">
        <v>79</v>
      </c>
      <c r="B68" s="12" t="s">
        <v>153</v>
      </c>
      <c r="C68" s="9" t="s">
        <v>67</v>
      </c>
      <c r="D68" s="43" t="s">
        <v>162</v>
      </c>
      <c r="E68" s="43" t="s">
        <v>340</v>
      </c>
      <c r="F68" s="66"/>
      <c r="G68" s="66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</row>
    <row r="69" spans="1:99" s="3" customFormat="1" ht="25.5" x14ac:dyDescent="0.25">
      <c r="A69" s="12" t="s">
        <v>200</v>
      </c>
      <c r="B69" s="12" t="s">
        <v>653</v>
      </c>
      <c r="C69" s="9" t="s">
        <v>67</v>
      </c>
      <c r="D69" s="43" t="s">
        <v>162</v>
      </c>
      <c r="E69" s="43" t="s">
        <v>340</v>
      </c>
      <c r="F69" s="66"/>
      <c r="G69" s="66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</row>
    <row r="70" spans="1:99" s="3" customFormat="1" ht="25.5" x14ac:dyDescent="0.25">
      <c r="A70" s="113" t="s">
        <v>651</v>
      </c>
      <c r="B70" s="113"/>
      <c r="C70" s="115"/>
      <c r="D70" s="116"/>
      <c r="E70" s="116"/>
      <c r="F70" s="116"/>
      <c r="G70" s="116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</row>
    <row r="71" spans="1:99" s="3" customFormat="1" ht="38.25" x14ac:dyDescent="0.25">
      <c r="A71" s="12" t="s">
        <v>247</v>
      </c>
      <c r="B71" s="6" t="s">
        <v>185</v>
      </c>
      <c r="C71" s="9" t="s">
        <v>67</v>
      </c>
      <c r="D71" s="43" t="s">
        <v>162</v>
      </c>
      <c r="E71" s="43" t="s">
        <v>340</v>
      </c>
      <c r="F71" s="66"/>
      <c r="G71" s="66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</row>
    <row r="72" spans="1:99" s="3" customFormat="1" ht="38.25" x14ac:dyDescent="0.25">
      <c r="A72" s="12" t="s">
        <v>198</v>
      </c>
      <c r="B72" s="6" t="s">
        <v>476</v>
      </c>
      <c r="C72" s="9" t="s">
        <v>67</v>
      </c>
      <c r="D72" s="43" t="s">
        <v>162</v>
      </c>
      <c r="E72" s="43" t="s">
        <v>340</v>
      </c>
      <c r="F72" s="66"/>
      <c r="G72" s="66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</row>
    <row r="73" spans="1:99" s="3" customFormat="1" ht="25.5" x14ac:dyDescent="0.25">
      <c r="A73" s="12" t="s">
        <v>199</v>
      </c>
      <c r="B73" s="12" t="s">
        <v>186</v>
      </c>
      <c r="C73" s="9" t="s">
        <v>67</v>
      </c>
      <c r="D73" s="43" t="s">
        <v>162</v>
      </c>
      <c r="E73" s="43" t="s">
        <v>340</v>
      </c>
      <c r="F73" s="66"/>
      <c r="G73" s="66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</row>
    <row r="74" spans="1:99" s="3" customFormat="1" ht="25.5" x14ac:dyDescent="0.25">
      <c r="A74" s="12" t="s">
        <v>202</v>
      </c>
      <c r="B74" s="12" t="s">
        <v>654</v>
      </c>
      <c r="C74" s="9" t="s">
        <v>67</v>
      </c>
      <c r="D74" s="43" t="s">
        <v>162</v>
      </c>
      <c r="E74" s="43" t="s">
        <v>340</v>
      </c>
      <c r="F74" s="66"/>
      <c r="G74" s="66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</row>
    <row r="75" spans="1:99" s="3" customFormat="1" ht="25.5" x14ac:dyDescent="0.25">
      <c r="A75" s="113" t="s">
        <v>652</v>
      </c>
      <c r="B75" s="113"/>
      <c r="C75" s="115"/>
      <c r="D75" s="116"/>
      <c r="E75" s="116"/>
      <c r="F75" s="116"/>
      <c r="G75" s="116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</row>
    <row r="76" spans="1:99" s="3" customFormat="1" ht="25.5" x14ac:dyDescent="0.25">
      <c r="A76" s="12" t="s">
        <v>248</v>
      </c>
      <c r="B76" s="6" t="s">
        <v>238</v>
      </c>
      <c r="C76" s="9" t="s">
        <v>67</v>
      </c>
      <c r="D76" s="43" t="s">
        <v>162</v>
      </c>
      <c r="E76" s="43" t="s">
        <v>340</v>
      </c>
      <c r="F76" s="66"/>
      <c r="G76" s="66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</row>
    <row r="77" spans="1:99" s="3" customFormat="1" ht="25.5" x14ac:dyDescent="0.25">
      <c r="A77" s="12" t="s">
        <v>99</v>
      </c>
      <c r="B77" s="6" t="s">
        <v>477</v>
      </c>
      <c r="C77" s="9" t="s">
        <v>67</v>
      </c>
      <c r="D77" s="43" t="s">
        <v>162</v>
      </c>
      <c r="E77" s="43" t="s">
        <v>340</v>
      </c>
      <c r="F77" s="66"/>
      <c r="G77" s="66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</row>
    <row r="78" spans="1:99" s="3" customFormat="1" ht="25.5" x14ac:dyDescent="0.25">
      <c r="A78" s="12" t="s">
        <v>100</v>
      </c>
      <c r="B78" s="12" t="s">
        <v>154</v>
      </c>
      <c r="C78" s="9" t="s">
        <v>67</v>
      </c>
      <c r="D78" s="43" t="s">
        <v>162</v>
      </c>
      <c r="E78" s="43" t="s">
        <v>340</v>
      </c>
      <c r="F78" s="66"/>
      <c r="G78" s="66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</row>
    <row r="79" spans="1:99" s="3" customFormat="1" ht="25.5" x14ac:dyDescent="0.25">
      <c r="A79" s="12" t="s">
        <v>201</v>
      </c>
      <c r="B79" s="12" t="s">
        <v>655</v>
      </c>
      <c r="C79" s="9" t="s">
        <v>67</v>
      </c>
      <c r="D79" s="43" t="s">
        <v>162</v>
      </c>
      <c r="E79" s="43" t="s">
        <v>340</v>
      </c>
      <c r="F79" s="66"/>
      <c r="G79" s="66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</row>
    <row r="80" spans="1:99" s="3" customFormat="1" x14ac:dyDescent="0.25">
      <c r="A80" s="30" t="s">
        <v>690</v>
      </c>
      <c r="B80" s="30"/>
      <c r="C80" s="31"/>
      <c r="D80" s="35"/>
      <c r="E80" s="35"/>
      <c r="F80" s="35"/>
      <c r="G80" s="35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</row>
    <row r="81" spans="1:99" s="3" customFormat="1" ht="25.5" x14ac:dyDescent="0.25">
      <c r="A81" s="12" t="s">
        <v>464</v>
      </c>
      <c r="B81" s="12" t="s">
        <v>465</v>
      </c>
      <c r="C81" s="66" t="s">
        <v>67</v>
      </c>
      <c r="D81" s="43"/>
      <c r="E81" s="43" t="s">
        <v>340</v>
      </c>
      <c r="F81" s="66"/>
      <c r="G81" s="66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</row>
    <row r="82" spans="1:99" s="3" customFormat="1" x14ac:dyDescent="0.25">
      <c r="A82" s="30" t="s">
        <v>41</v>
      </c>
      <c r="B82" s="30"/>
      <c r="C82" s="31"/>
      <c r="D82" s="35"/>
      <c r="E82" s="35"/>
      <c r="F82" s="35"/>
      <c r="G82" s="35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</row>
    <row r="83" spans="1:99" s="3" customFormat="1" x14ac:dyDescent="0.25">
      <c r="A83" s="6" t="s">
        <v>679</v>
      </c>
      <c r="B83" s="6"/>
      <c r="C83" s="9" t="s">
        <v>64</v>
      </c>
      <c r="D83" s="43"/>
      <c r="E83" s="43" t="s">
        <v>340</v>
      </c>
      <c r="F83" s="66"/>
      <c r="G83" s="66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</row>
    <row r="84" spans="1:99" s="3" customFormat="1" ht="25.5" x14ac:dyDescent="0.25">
      <c r="A84" s="6" t="s">
        <v>680</v>
      </c>
      <c r="B84" s="6"/>
      <c r="C84" s="9" t="s">
        <v>67</v>
      </c>
      <c r="D84" s="43" t="s">
        <v>162</v>
      </c>
      <c r="E84" s="43" t="s">
        <v>340</v>
      </c>
      <c r="F84" s="66"/>
      <c r="G84" s="66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</row>
  </sheetData>
  <autoFilter ref="A2:D79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Q65"/>
  <sheetViews>
    <sheetView tabSelected="1" topLeftCell="C1" zoomScaleNormal="100" workbookViewId="0">
      <pane ySplit="1" topLeftCell="A22" activePane="bottomLeft" state="frozen"/>
      <selection pane="bottomLeft" activeCell="F24" sqref="F24"/>
    </sheetView>
  </sheetViews>
  <sheetFormatPr defaultColWidth="9.140625" defaultRowHeight="12.75" x14ac:dyDescent="0.2"/>
  <cols>
    <col min="1" max="1" width="21.42578125" style="49" bestFit="1" customWidth="1"/>
    <col min="2" max="2" width="35.7109375" style="49" customWidth="1"/>
    <col min="3" max="3" width="24.140625" style="49" customWidth="1"/>
    <col min="4" max="4" width="40.140625" style="49" customWidth="1"/>
    <col min="5" max="5" width="70.28515625" style="49" customWidth="1"/>
    <col min="6" max="6" width="14.7109375" style="51" customWidth="1"/>
    <col min="7" max="7" width="9.140625" style="51"/>
    <col min="8" max="8" width="12.42578125" style="51" customWidth="1"/>
    <col min="9" max="9" width="13.85546875" style="51" customWidth="1"/>
    <col min="10" max="10" width="53" style="49" customWidth="1"/>
    <col min="11" max="147" width="9.140625" style="80"/>
    <col min="148" max="16384" width="9.140625" style="57"/>
  </cols>
  <sheetData>
    <row r="1" spans="1:147" ht="38.25" x14ac:dyDescent="0.2">
      <c r="A1" s="54" t="s">
        <v>254</v>
      </c>
      <c r="B1" s="54" t="s">
        <v>414</v>
      </c>
      <c r="C1" s="54" t="s">
        <v>577</v>
      </c>
      <c r="D1" s="54" t="s">
        <v>325</v>
      </c>
      <c r="E1" s="54" t="s">
        <v>253</v>
      </c>
      <c r="F1" s="54" t="s">
        <v>443</v>
      </c>
      <c r="G1" s="54" t="s">
        <v>276</v>
      </c>
      <c r="H1" s="54" t="s">
        <v>579</v>
      </c>
      <c r="I1" s="54" t="s">
        <v>578</v>
      </c>
      <c r="J1" s="54" t="s">
        <v>576</v>
      </c>
    </row>
    <row r="2" spans="1:147" ht="38.25" x14ac:dyDescent="0.2">
      <c r="A2" s="48" t="s">
        <v>255</v>
      </c>
      <c r="B2" s="48" t="s">
        <v>267</v>
      </c>
      <c r="C2" s="48" t="s">
        <v>349</v>
      </c>
      <c r="D2" s="48" t="s">
        <v>350</v>
      </c>
      <c r="E2" s="48" t="s">
        <v>351</v>
      </c>
      <c r="F2" s="94" t="e">
        <f>('Dados - Crea'!F17+'Dados - Crea'!F27)/('Dados - Crea'!F15+'Dados - Crea'!F25)</f>
        <v>#DIV/0!</v>
      </c>
      <c r="G2" s="50" t="s">
        <v>56</v>
      </c>
      <c r="H2" s="50" t="s">
        <v>580</v>
      </c>
      <c r="I2" s="50" t="s">
        <v>208</v>
      </c>
      <c r="J2" s="48"/>
    </row>
    <row r="3" spans="1:147" ht="38.25" x14ac:dyDescent="0.2">
      <c r="A3" s="48" t="s">
        <v>255</v>
      </c>
      <c r="B3" s="48" t="s">
        <v>267</v>
      </c>
      <c r="C3" s="48" t="s">
        <v>352</v>
      </c>
      <c r="D3" s="48" t="s">
        <v>353</v>
      </c>
      <c r="E3" s="48" t="s">
        <v>354</v>
      </c>
      <c r="F3" s="94" t="e">
        <f>'Dados - Crea'!F51/'Dados - Crea'!F49</f>
        <v>#DIV/0!</v>
      </c>
      <c r="G3" s="50" t="s">
        <v>56</v>
      </c>
      <c r="H3" s="50" t="s">
        <v>580</v>
      </c>
      <c r="I3" s="50" t="s">
        <v>208</v>
      </c>
      <c r="J3" s="48"/>
    </row>
    <row r="4" spans="1:147" ht="38.25" x14ac:dyDescent="0.2">
      <c r="A4" s="48" t="s">
        <v>255</v>
      </c>
      <c r="B4" s="48" t="s">
        <v>267</v>
      </c>
      <c r="C4" s="48" t="s">
        <v>261</v>
      </c>
      <c r="D4" s="48" t="s">
        <v>355</v>
      </c>
      <c r="E4" s="48" t="s">
        <v>328</v>
      </c>
      <c r="F4" s="95" t="e">
        <f>('Dados - Crea'!F18+'Dados - Crea'!F28)/('Dados - Crea'!F17+'Dados - Crea'!F27)</f>
        <v>#DIV/0!</v>
      </c>
      <c r="G4" s="50" t="s">
        <v>56</v>
      </c>
      <c r="H4" s="50" t="s">
        <v>580</v>
      </c>
      <c r="I4" s="50" t="s">
        <v>208</v>
      </c>
      <c r="J4" s="48"/>
    </row>
    <row r="5" spans="1:147" s="55" customFormat="1" ht="38.25" x14ac:dyDescent="0.2">
      <c r="A5" s="48" t="s">
        <v>255</v>
      </c>
      <c r="B5" s="48" t="s">
        <v>267</v>
      </c>
      <c r="C5" s="48" t="s">
        <v>262</v>
      </c>
      <c r="D5" s="48" t="s">
        <v>356</v>
      </c>
      <c r="E5" s="48" t="s">
        <v>257</v>
      </c>
      <c r="F5" s="94" t="e">
        <f>'Dados - Crea'!F52/'Dados - Crea'!F51</f>
        <v>#DIV/0!</v>
      </c>
      <c r="G5" s="50" t="s">
        <v>56</v>
      </c>
      <c r="H5" s="50" t="s">
        <v>580</v>
      </c>
      <c r="I5" s="50" t="s">
        <v>208</v>
      </c>
      <c r="J5" s="48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</row>
    <row r="6" spans="1:147" s="55" customFormat="1" ht="38.25" x14ac:dyDescent="0.2">
      <c r="A6" s="48" t="s">
        <v>255</v>
      </c>
      <c r="B6" s="48" t="s">
        <v>267</v>
      </c>
      <c r="C6" s="48" t="s">
        <v>260</v>
      </c>
      <c r="D6" s="48" t="s">
        <v>327</v>
      </c>
      <c r="E6" s="48" t="s">
        <v>258</v>
      </c>
      <c r="F6" s="50" t="e">
        <f>('Dados - Crea'!F56+'Dados - Crea'!F57)/('Dados - Crea'!F51+'Dados - Crea'!F52)</f>
        <v>#DIV/0!</v>
      </c>
      <c r="G6" s="50" t="s">
        <v>256</v>
      </c>
      <c r="H6" s="50" t="s">
        <v>580</v>
      </c>
      <c r="I6" s="50" t="s">
        <v>208</v>
      </c>
      <c r="J6" s="48" t="s">
        <v>357</v>
      </c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</row>
    <row r="7" spans="1:147" ht="51" x14ac:dyDescent="0.2">
      <c r="A7" s="48" t="s">
        <v>255</v>
      </c>
      <c r="B7" s="48" t="s">
        <v>267</v>
      </c>
      <c r="C7" s="72" t="s">
        <v>259</v>
      </c>
      <c r="D7" s="48" t="s">
        <v>326</v>
      </c>
      <c r="E7" s="48" t="s">
        <v>329</v>
      </c>
      <c r="F7" s="94" t="e">
        <f>'Dados - Crea'!F69/('Dados - Crea'!F27+'Dados - Crea'!F28+'Dados - Crea'!F17+'Dados - Crea'!F18)</f>
        <v>#DIV/0!</v>
      </c>
      <c r="G7" s="50" t="s">
        <v>56</v>
      </c>
      <c r="H7" s="50" t="s">
        <v>580</v>
      </c>
      <c r="I7" s="50" t="s">
        <v>208</v>
      </c>
      <c r="J7" s="52"/>
    </row>
    <row r="8" spans="1:147" ht="38.25" x14ac:dyDescent="0.2">
      <c r="A8" s="48" t="s">
        <v>255</v>
      </c>
      <c r="B8" s="48" t="s">
        <v>267</v>
      </c>
      <c r="C8" s="12" t="s">
        <v>277</v>
      </c>
      <c r="D8" s="48" t="s">
        <v>358</v>
      </c>
      <c r="E8" s="48" t="s">
        <v>444</v>
      </c>
      <c r="F8" s="50" t="e">
        <f>SUM('Dados - Crea'!F66:F68)/'Dados - Crea'!F69</f>
        <v>#DIV/0!</v>
      </c>
      <c r="G8" s="50" t="s">
        <v>256</v>
      </c>
      <c r="H8" s="50" t="s">
        <v>580</v>
      </c>
      <c r="I8" s="50" t="s">
        <v>208</v>
      </c>
      <c r="J8" s="52"/>
    </row>
    <row r="9" spans="1:147" ht="51" x14ac:dyDescent="0.2">
      <c r="A9" s="48" t="s">
        <v>255</v>
      </c>
      <c r="B9" s="48" t="s">
        <v>267</v>
      </c>
      <c r="C9" s="72" t="s">
        <v>263</v>
      </c>
      <c r="D9" s="48" t="s">
        <v>331</v>
      </c>
      <c r="E9" s="56" t="s">
        <v>445</v>
      </c>
      <c r="F9" s="94" t="e">
        <f>'Indicadores RG 2020'!G82/('Dados - Crea'!F27+'Dados - Crea'!F28+'Dados - Crea'!F17+'Dados - Crea'!F18)</f>
        <v>#DIV/0!</v>
      </c>
      <c r="G9" s="50" t="s">
        <v>56</v>
      </c>
      <c r="H9" s="50" t="s">
        <v>580</v>
      </c>
      <c r="I9" s="50" t="s">
        <v>208</v>
      </c>
      <c r="J9" s="52"/>
    </row>
    <row r="10" spans="1:147" ht="38.25" x14ac:dyDescent="0.2">
      <c r="A10" s="48" t="s">
        <v>255</v>
      </c>
      <c r="B10" s="48" t="s">
        <v>267</v>
      </c>
      <c r="C10" s="12" t="s">
        <v>264</v>
      </c>
      <c r="D10" s="56" t="s">
        <v>359</v>
      </c>
      <c r="E10" s="56" t="s">
        <v>446</v>
      </c>
      <c r="F10" s="4" t="e">
        <f>'Dados - Crea'!F71/'Dados - Crea'!F72</f>
        <v>#DIV/0!</v>
      </c>
      <c r="G10" s="50" t="s">
        <v>256</v>
      </c>
      <c r="H10" s="50" t="s">
        <v>580</v>
      </c>
      <c r="I10" s="50" t="s">
        <v>208</v>
      </c>
      <c r="J10" s="48"/>
    </row>
    <row r="11" spans="1:147" ht="51" x14ac:dyDescent="0.2">
      <c r="A11" s="48" t="s">
        <v>273</v>
      </c>
      <c r="B11" s="48" t="s">
        <v>267</v>
      </c>
      <c r="C11" s="58" t="s">
        <v>57</v>
      </c>
      <c r="D11" s="48" t="s">
        <v>332</v>
      </c>
      <c r="E11" s="58" t="s">
        <v>279</v>
      </c>
      <c r="F11" s="96" t="e">
        <f>SUM('Dados - Crea'!F335:F337)/SUM('Dados - Crea'!F66:F68)</f>
        <v>#DIV/0!</v>
      </c>
      <c r="G11" s="50" t="s">
        <v>59</v>
      </c>
      <c r="H11" s="50" t="s">
        <v>580</v>
      </c>
      <c r="I11" s="50" t="s">
        <v>208</v>
      </c>
      <c r="J11" s="48"/>
    </row>
    <row r="12" spans="1:147" s="74" customFormat="1" ht="38.25" x14ac:dyDescent="0.2">
      <c r="A12" s="48" t="s">
        <v>273</v>
      </c>
      <c r="B12" s="48" t="s">
        <v>267</v>
      </c>
      <c r="C12" s="73" t="s">
        <v>280</v>
      </c>
      <c r="D12" s="48" t="s">
        <v>333</v>
      </c>
      <c r="E12" s="73" t="s">
        <v>281</v>
      </c>
      <c r="F12" s="94" t="e">
        <f>'Dados - Crea'!F60/SUM('Dados - Crea'!F66:F68)</f>
        <v>#DIV/0!</v>
      </c>
      <c r="G12" s="50" t="s">
        <v>56</v>
      </c>
      <c r="H12" s="50" t="s">
        <v>580</v>
      </c>
      <c r="I12" s="50" t="s">
        <v>208</v>
      </c>
      <c r="J12" s="48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</row>
    <row r="13" spans="1:147" ht="38.25" x14ac:dyDescent="0.2">
      <c r="A13" s="48" t="s">
        <v>265</v>
      </c>
      <c r="B13" s="48" t="s">
        <v>416</v>
      </c>
      <c r="C13" s="17" t="s">
        <v>272</v>
      </c>
      <c r="D13" s="48" t="s">
        <v>335</v>
      </c>
      <c r="E13" s="48" t="s">
        <v>457</v>
      </c>
      <c r="F13" s="94" t="e">
        <f>'Dados - Crea'!F11/'Dados - Crea'!F10</f>
        <v>#DIV/0!</v>
      </c>
      <c r="G13" s="50" t="s">
        <v>56</v>
      </c>
      <c r="H13" s="50" t="s">
        <v>580</v>
      </c>
      <c r="I13" s="50" t="s">
        <v>340</v>
      </c>
      <c r="J13" s="48"/>
    </row>
    <row r="14" spans="1:147" ht="38.25" x14ac:dyDescent="0.2">
      <c r="A14" s="48" t="s">
        <v>265</v>
      </c>
      <c r="B14" s="48" t="s">
        <v>415</v>
      </c>
      <c r="C14" s="71" t="s">
        <v>266</v>
      </c>
      <c r="D14" s="48" t="s">
        <v>336</v>
      </c>
      <c r="E14" s="48" t="s">
        <v>324</v>
      </c>
      <c r="F14" s="94" t="e">
        <f>SUM('Dados - Crea'!F110:F122)/'Dados - Crea'!F91</f>
        <v>#DIV/0!</v>
      </c>
      <c r="G14" s="50" t="s">
        <v>56</v>
      </c>
      <c r="H14" s="50" t="s">
        <v>580</v>
      </c>
      <c r="I14" s="50" t="s">
        <v>340</v>
      </c>
      <c r="J14" s="48"/>
    </row>
    <row r="15" spans="1:147" ht="38.25" x14ac:dyDescent="0.2">
      <c r="A15" s="48" t="s">
        <v>265</v>
      </c>
      <c r="B15" s="69" t="s">
        <v>417</v>
      </c>
      <c r="C15" s="58" t="s">
        <v>58</v>
      </c>
      <c r="D15" s="70" t="s">
        <v>337</v>
      </c>
      <c r="E15" s="58" t="s">
        <v>323</v>
      </c>
      <c r="F15" s="102" t="e">
        <f>'Dados - Crea'!F91/('Dados - Crea'!F11*253)</f>
        <v>#DIV/0!</v>
      </c>
      <c r="G15" s="50" t="s">
        <v>256</v>
      </c>
      <c r="H15" s="50" t="s">
        <v>580</v>
      </c>
      <c r="I15" s="50" t="s">
        <v>340</v>
      </c>
      <c r="J15" s="48"/>
    </row>
    <row r="16" spans="1:147" ht="38.25" x14ac:dyDescent="0.2">
      <c r="A16" s="48" t="s">
        <v>265</v>
      </c>
      <c r="B16" s="69" t="s">
        <v>417</v>
      </c>
      <c r="C16" s="48" t="s">
        <v>268</v>
      </c>
      <c r="D16" s="70" t="s">
        <v>338</v>
      </c>
      <c r="E16" s="56" t="s">
        <v>450</v>
      </c>
      <c r="F16" s="94" t="e">
        <f>'Dados - Crea'!F85/'Dados - Crea'!F86</f>
        <v>#DIV/0!</v>
      </c>
      <c r="G16" s="50" t="s">
        <v>56</v>
      </c>
      <c r="H16" s="50" t="s">
        <v>580</v>
      </c>
      <c r="I16" s="50" t="s">
        <v>340</v>
      </c>
      <c r="J16" s="48"/>
    </row>
    <row r="17" spans="1:10" ht="38.25" x14ac:dyDescent="0.2">
      <c r="A17" s="48" t="s">
        <v>265</v>
      </c>
      <c r="B17" s="69" t="s">
        <v>418</v>
      </c>
      <c r="C17" s="48" t="s">
        <v>269</v>
      </c>
      <c r="D17" s="70" t="s">
        <v>339</v>
      </c>
      <c r="E17" s="48" t="s">
        <v>453</v>
      </c>
      <c r="F17" s="94" t="e">
        <f>'Dados - Crea'!F89/'Dados - Crea'!F88</f>
        <v>#DIV/0!</v>
      </c>
      <c r="G17" s="50" t="s">
        <v>56</v>
      </c>
      <c r="H17" s="50" t="s">
        <v>580</v>
      </c>
      <c r="I17" s="50" t="s">
        <v>340</v>
      </c>
      <c r="J17" s="48"/>
    </row>
    <row r="18" spans="1:10" ht="127.5" x14ac:dyDescent="0.2">
      <c r="A18" s="48" t="s">
        <v>275</v>
      </c>
      <c r="B18" s="69" t="s">
        <v>419</v>
      </c>
      <c r="C18" s="48" t="s">
        <v>270</v>
      </c>
      <c r="D18" s="70" t="s">
        <v>376</v>
      </c>
      <c r="E18" s="56" t="s">
        <v>664</v>
      </c>
      <c r="F18" s="94" t="e">
        <f>SUM('Dados - Crea'!F344,'Dados - Crea'!F345,'Dados - Crea'!F350,'Dados - Crea'!F351,'Dados - Crea'!F354:F358,'Dados - Crea'!F361,'Dados - Crea'!F362)/'Dados - Crea'!F305</f>
        <v>#DIV/0!</v>
      </c>
      <c r="G18" s="50" t="s">
        <v>56</v>
      </c>
      <c r="H18" s="50" t="s">
        <v>580</v>
      </c>
      <c r="I18" s="4" t="s">
        <v>208</v>
      </c>
      <c r="J18" s="48" t="s">
        <v>677</v>
      </c>
    </row>
    <row r="19" spans="1:10" ht="127.5" x14ac:dyDescent="0.2">
      <c r="A19" s="48" t="s">
        <v>275</v>
      </c>
      <c r="B19" s="69" t="s">
        <v>419</v>
      </c>
      <c r="C19" s="48" t="s">
        <v>341</v>
      </c>
      <c r="D19" s="76" t="s">
        <v>342</v>
      </c>
      <c r="E19" s="48" t="s">
        <v>469</v>
      </c>
      <c r="F19" s="94" t="e">
        <f>SUM('Dados - Crea'!F344,'Dados - Crea'!F345,'Dados - Crea'!F350,'Dados - Crea'!F351,'Dados - Crea'!F354:F358,'Dados - Crea'!F361,'Dados - Crea'!F362)/'Dados - Crea'!F341</f>
        <v>#DIV/0!</v>
      </c>
      <c r="G19" s="50" t="s">
        <v>56</v>
      </c>
      <c r="H19" s="50" t="s">
        <v>580</v>
      </c>
      <c r="I19" s="4" t="s">
        <v>340</v>
      </c>
      <c r="J19" s="48" t="s">
        <v>677</v>
      </c>
    </row>
    <row r="20" spans="1:10" ht="140.25" x14ac:dyDescent="0.2">
      <c r="A20" s="48" t="s">
        <v>275</v>
      </c>
      <c r="B20" s="69" t="s">
        <v>419</v>
      </c>
      <c r="C20" s="48" t="s">
        <v>346</v>
      </c>
      <c r="D20" s="53" t="s">
        <v>347</v>
      </c>
      <c r="E20" s="56" t="s">
        <v>556</v>
      </c>
      <c r="F20" s="97" t="e">
        <f>SUM('Dados - Crea'!F344,'Dados - Crea'!F345,'Dados - Crea'!F361,'Dados - Crea'!F362,'Dados - Crea'!F350,'Dados - Crea'!F351)/'Dados - Crea'!F341</f>
        <v>#DIV/0!</v>
      </c>
      <c r="G20" s="50" t="s">
        <v>56</v>
      </c>
      <c r="H20" s="50" t="s">
        <v>580</v>
      </c>
      <c r="I20" s="4" t="s">
        <v>208</v>
      </c>
      <c r="J20" s="56" t="s">
        <v>678</v>
      </c>
    </row>
    <row r="21" spans="1:10" ht="63.75" x14ac:dyDescent="0.2">
      <c r="A21" s="48" t="s">
        <v>275</v>
      </c>
      <c r="B21" s="48" t="s">
        <v>420</v>
      </c>
      <c r="C21" s="48" t="s">
        <v>344</v>
      </c>
      <c r="D21" s="53" t="s">
        <v>343</v>
      </c>
      <c r="E21" s="56" t="s">
        <v>397</v>
      </c>
      <c r="F21" s="97" t="e">
        <f>SUM('Dados - Crea'!F346,'Dados - Crea'!F351,'Dados - Crea'!F363)/'Dados - Crea'!F341</f>
        <v>#DIV/0!</v>
      </c>
      <c r="G21" s="50" t="s">
        <v>56</v>
      </c>
      <c r="H21" s="50" t="s">
        <v>580</v>
      </c>
      <c r="I21" s="4" t="s">
        <v>208</v>
      </c>
      <c r="J21" s="79" t="s">
        <v>665</v>
      </c>
    </row>
    <row r="22" spans="1:10" ht="153" x14ac:dyDescent="0.2">
      <c r="A22" s="48" t="s">
        <v>275</v>
      </c>
      <c r="B22" s="48" t="s">
        <v>267</v>
      </c>
      <c r="C22" s="48" t="s">
        <v>345</v>
      </c>
      <c r="D22" s="53" t="s">
        <v>348</v>
      </c>
      <c r="E22" s="79" t="s">
        <v>555</v>
      </c>
      <c r="F22" s="106" t="e">
        <f>SUM('Dados - Crea'!F343,'Dados - Crea'!F349,'Dados - Crea'!F360)-SUM('Dados - Crea'!F344,'Dados - Crea'!F345,'Dados - Crea'!F361,'Dados - Crea'!F362,'Dados - Crea'!F350,'Dados - Crea'!F351)-SUM('Dados - Crea'!F346,'Dados - Crea'!F351,'Dados - Crea'!F363)/'Dados - Crea'!F341</f>
        <v>#DIV/0!</v>
      </c>
      <c r="G22" s="50" t="s">
        <v>56</v>
      </c>
      <c r="H22" s="50" t="s">
        <v>580</v>
      </c>
      <c r="I22" s="4" t="s">
        <v>208</v>
      </c>
      <c r="J22" s="79" t="s">
        <v>665</v>
      </c>
    </row>
    <row r="23" spans="1:10" ht="51" x14ac:dyDescent="0.2">
      <c r="A23" s="48" t="s">
        <v>275</v>
      </c>
      <c r="B23" s="48" t="s">
        <v>681</v>
      </c>
      <c r="C23" s="48" t="s">
        <v>682</v>
      </c>
      <c r="D23" s="76" t="s">
        <v>684</v>
      </c>
      <c r="E23" s="79" t="s">
        <v>686</v>
      </c>
      <c r="F23" s="106" t="e">
        <f>'Dados - Crea'!F348/'Dados - Crea'!F341</f>
        <v>#DIV/0!</v>
      </c>
      <c r="G23" s="50" t="s">
        <v>56</v>
      </c>
      <c r="H23" s="50" t="s">
        <v>580</v>
      </c>
      <c r="I23" s="4" t="s">
        <v>340</v>
      </c>
      <c r="J23" s="79"/>
    </row>
    <row r="24" spans="1:10" ht="51" x14ac:dyDescent="0.2">
      <c r="A24" s="48" t="s">
        <v>275</v>
      </c>
      <c r="B24" s="48" t="s">
        <v>681</v>
      </c>
      <c r="C24" s="48" t="s">
        <v>683</v>
      </c>
      <c r="D24" s="76" t="s">
        <v>685</v>
      </c>
      <c r="E24" s="79" t="s">
        <v>687</v>
      </c>
      <c r="F24" s="106" t="e">
        <f>'Dados - Confea'!F84/'Dados - Confea'!F81</f>
        <v>#DIV/0!</v>
      </c>
      <c r="G24" s="50" t="s">
        <v>56</v>
      </c>
      <c r="H24" s="50" t="s">
        <v>688</v>
      </c>
      <c r="I24" s="4" t="s">
        <v>340</v>
      </c>
      <c r="J24" s="79"/>
    </row>
    <row r="25" spans="1:10" s="80" customFormat="1" ht="38.25" x14ac:dyDescent="0.2">
      <c r="A25" s="79" t="s">
        <v>271</v>
      </c>
      <c r="B25" s="79" t="s">
        <v>421</v>
      </c>
      <c r="C25" s="79" t="s">
        <v>381</v>
      </c>
      <c r="D25" s="79" t="s">
        <v>621</v>
      </c>
      <c r="E25" s="79" t="s">
        <v>619</v>
      </c>
      <c r="F25" s="98" t="e">
        <f>SUM('Dados - Crea'!F230:F232,'Dados - Crea'!F153:F155)/SUM('Dados - Crea'!F92:F94)</f>
        <v>#DIV/0!</v>
      </c>
      <c r="G25" s="39" t="s">
        <v>56</v>
      </c>
      <c r="H25" s="39" t="s">
        <v>581</v>
      </c>
      <c r="I25" s="39" t="s">
        <v>340</v>
      </c>
      <c r="J25" s="79"/>
    </row>
    <row r="26" spans="1:10" s="80" customFormat="1" ht="38.25" x14ac:dyDescent="0.2">
      <c r="A26" s="79" t="s">
        <v>271</v>
      </c>
      <c r="B26" s="79" t="s">
        <v>421</v>
      </c>
      <c r="C26" s="79" t="s">
        <v>382</v>
      </c>
      <c r="D26" s="79" t="s">
        <v>622</v>
      </c>
      <c r="E26" s="79" t="s">
        <v>620</v>
      </c>
      <c r="F26" s="98" t="e">
        <f>SUM('Dados - Confea'!F7:F9)/SUM('Dados - Crea'!F92:F94)</f>
        <v>#DIV/0!</v>
      </c>
      <c r="G26" s="39" t="s">
        <v>56</v>
      </c>
      <c r="H26" s="39" t="s">
        <v>582</v>
      </c>
      <c r="I26" s="39" t="s">
        <v>340</v>
      </c>
      <c r="J26" s="79"/>
    </row>
    <row r="27" spans="1:10" ht="51" x14ac:dyDescent="0.2">
      <c r="A27" s="48" t="s">
        <v>271</v>
      </c>
      <c r="B27" s="48" t="s">
        <v>421</v>
      </c>
      <c r="C27" s="59" t="s">
        <v>383</v>
      </c>
      <c r="D27" s="48" t="s">
        <v>384</v>
      </c>
      <c r="E27" s="58" t="s">
        <v>616</v>
      </c>
      <c r="F27" s="97" t="e">
        <f>('Dados - Crea'!F92+'Dados - Crea'!F227)/('Dados - Crea'!F153+'Dados - Crea'!F230)</f>
        <v>#DIV/0!</v>
      </c>
      <c r="G27" s="4" t="s">
        <v>56</v>
      </c>
      <c r="H27" s="4" t="s">
        <v>581</v>
      </c>
      <c r="I27" s="50" t="s">
        <v>208</v>
      </c>
      <c r="J27" s="56"/>
    </row>
    <row r="28" spans="1:10" ht="51" x14ac:dyDescent="0.2">
      <c r="A28" s="48" t="s">
        <v>271</v>
      </c>
      <c r="B28" s="48" t="s">
        <v>421</v>
      </c>
      <c r="C28" s="59" t="s">
        <v>385</v>
      </c>
      <c r="D28" s="48" t="s">
        <v>386</v>
      </c>
      <c r="E28" s="58" t="s">
        <v>617</v>
      </c>
      <c r="F28" s="97" t="e">
        <f>('Dados - Crea'!F93+'Dados - Crea'!F228)/('Dados - Crea'!F154+'Dados - Crea'!F231)</f>
        <v>#DIV/0!</v>
      </c>
      <c r="G28" s="4" t="s">
        <v>56</v>
      </c>
      <c r="H28" s="4" t="s">
        <v>581</v>
      </c>
      <c r="I28" s="50" t="s">
        <v>208</v>
      </c>
      <c r="J28" s="56"/>
    </row>
    <row r="29" spans="1:10" ht="38.25" x14ac:dyDescent="0.2">
      <c r="A29" s="48" t="s">
        <v>271</v>
      </c>
      <c r="B29" s="48" t="s">
        <v>421</v>
      </c>
      <c r="C29" s="59" t="s">
        <v>666</v>
      </c>
      <c r="D29" s="48" t="s">
        <v>387</v>
      </c>
      <c r="E29" s="58" t="s">
        <v>618</v>
      </c>
      <c r="F29" s="97" t="e">
        <f>('Dados - Crea'!F94+'Dados - Crea'!F229)/('Dados - Crea'!F155+'Dados - Crea'!F232)</f>
        <v>#DIV/0!</v>
      </c>
      <c r="G29" s="4" t="s">
        <v>56</v>
      </c>
      <c r="H29" s="4" t="s">
        <v>581</v>
      </c>
      <c r="I29" s="50" t="s">
        <v>208</v>
      </c>
      <c r="J29" s="56"/>
    </row>
    <row r="30" spans="1:10" s="80" customFormat="1" ht="51" x14ac:dyDescent="0.2">
      <c r="A30" s="72" t="s">
        <v>271</v>
      </c>
      <c r="B30" s="72" t="s">
        <v>421</v>
      </c>
      <c r="C30" s="72" t="s">
        <v>388</v>
      </c>
      <c r="D30" s="72" t="s">
        <v>391</v>
      </c>
      <c r="E30" s="78" t="s">
        <v>394</v>
      </c>
      <c r="F30" s="98" t="e">
        <f>'Dados - Confea'!F4/'Dados - Confea'!F7</f>
        <v>#DIV/0!</v>
      </c>
      <c r="G30" s="39" t="s">
        <v>56</v>
      </c>
      <c r="H30" s="39" t="s">
        <v>582</v>
      </c>
      <c r="I30" s="81" t="s">
        <v>208</v>
      </c>
      <c r="J30" s="79"/>
    </row>
    <row r="31" spans="1:10" s="80" customFormat="1" ht="51" x14ac:dyDescent="0.2">
      <c r="A31" s="72" t="s">
        <v>271</v>
      </c>
      <c r="B31" s="72" t="s">
        <v>421</v>
      </c>
      <c r="C31" s="72" t="s">
        <v>389</v>
      </c>
      <c r="D31" s="72" t="s">
        <v>392</v>
      </c>
      <c r="E31" s="78" t="s">
        <v>395</v>
      </c>
      <c r="F31" s="98" t="e">
        <f>'Dados - Confea'!F5/'Dados - Confea'!F8</f>
        <v>#DIV/0!</v>
      </c>
      <c r="G31" s="39" t="s">
        <v>56</v>
      </c>
      <c r="H31" s="39" t="s">
        <v>582</v>
      </c>
      <c r="I31" s="81" t="s">
        <v>208</v>
      </c>
      <c r="J31" s="79"/>
    </row>
    <row r="32" spans="1:10" s="80" customFormat="1" ht="38.25" x14ac:dyDescent="0.2">
      <c r="A32" s="72" t="s">
        <v>271</v>
      </c>
      <c r="B32" s="72" t="s">
        <v>421</v>
      </c>
      <c r="C32" s="72" t="s">
        <v>390</v>
      </c>
      <c r="D32" s="72" t="s">
        <v>393</v>
      </c>
      <c r="E32" s="78" t="s">
        <v>396</v>
      </c>
      <c r="F32" s="98" t="e">
        <f>'Dados - Confea'!F6/'Dados - Confea'!F9</f>
        <v>#DIV/0!</v>
      </c>
      <c r="G32" s="39" t="s">
        <v>56</v>
      </c>
      <c r="H32" s="39" t="s">
        <v>582</v>
      </c>
      <c r="I32" s="81" t="s">
        <v>208</v>
      </c>
      <c r="J32" s="79"/>
    </row>
    <row r="33" spans="1:147" s="75" customFormat="1" ht="51" x14ac:dyDescent="0.2">
      <c r="A33" s="48" t="s">
        <v>271</v>
      </c>
      <c r="B33" s="48" t="s">
        <v>422</v>
      </c>
      <c r="C33" s="59" t="s">
        <v>399</v>
      </c>
      <c r="D33" s="56" t="s">
        <v>597</v>
      </c>
      <c r="E33" s="48" t="s">
        <v>425</v>
      </c>
      <c r="F33" s="94" t="e">
        <f>SUM('Dados - Crea'!F199:F203,'Dados - Crea'!F276:F280)/('Dados - Crea'!F153+'Dados - Crea'!F230)</f>
        <v>#DIV/0!</v>
      </c>
      <c r="G33" s="4" t="s">
        <v>56</v>
      </c>
      <c r="H33" s="4" t="s">
        <v>581</v>
      </c>
      <c r="I33" s="4" t="s">
        <v>340</v>
      </c>
      <c r="J33" s="52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0"/>
      <c r="DS33" s="80"/>
      <c r="DT33" s="80"/>
      <c r="DU33" s="80"/>
      <c r="DV33" s="80"/>
      <c r="DW33" s="80"/>
      <c r="DX33" s="80"/>
      <c r="DY33" s="80"/>
      <c r="DZ33" s="80"/>
      <c r="EA33" s="80"/>
      <c r="EB33" s="80"/>
      <c r="EC33" s="80"/>
      <c r="ED33" s="80"/>
      <c r="EE33" s="80"/>
      <c r="EF33" s="80"/>
      <c r="EG33" s="80"/>
      <c r="EH33" s="80"/>
      <c r="EI33" s="80"/>
      <c r="EJ33" s="80"/>
      <c r="EK33" s="80"/>
      <c r="EL33" s="80"/>
      <c r="EM33" s="80"/>
      <c r="EN33" s="80"/>
      <c r="EO33" s="80"/>
      <c r="EP33" s="80"/>
      <c r="EQ33" s="80"/>
    </row>
    <row r="34" spans="1:147" s="75" customFormat="1" ht="51" x14ac:dyDescent="0.2">
      <c r="A34" s="48" t="s">
        <v>271</v>
      </c>
      <c r="B34" s="48" t="s">
        <v>422</v>
      </c>
      <c r="C34" s="59" t="s">
        <v>400</v>
      </c>
      <c r="D34" s="56" t="s">
        <v>599</v>
      </c>
      <c r="E34" s="48" t="s">
        <v>426</v>
      </c>
      <c r="F34" s="94" t="e">
        <f>SUM('Dados - Crea'!F281,'Dados - Crea'!F204)/('Dados - Crea'!F154+'Dados - Crea'!F231)</f>
        <v>#DIV/0!</v>
      </c>
      <c r="G34" s="4" t="s">
        <v>56</v>
      </c>
      <c r="H34" s="4" t="s">
        <v>581</v>
      </c>
      <c r="I34" s="4" t="s">
        <v>340</v>
      </c>
      <c r="J34" s="52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0"/>
      <c r="EF34" s="80"/>
      <c r="EG34" s="80"/>
      <c r="EH34" s="80"/>
      <c r="EI34" s="80"/>
      <c r="EJ34" s="80"/>
      <c r="EK34" s="80"/>
      <c r="EL34" s="80"/>
      <c r="EM34" s="80"/>
      <c r="EN34" s="80"/>
      <c r="EO34" s="80"/>
      <c r="EP34" s="80"/>
      <c r="EQ34" s="80"/>
    </row>
    <row r="35" spans="1:147" s="75" customFormat="1" ht="38.25" x14ac:dyDescent="0.2">
      <c r="A35" s="48" t="s">
        <v>271</v>
      </c>
      <c r="B35" s="48" t="s">
        <v>422</v>
      </c>
      <c r="C35" s="59" t="s">
        <v>401</v>
      </c>
      <c r="D35" s="56" t="s">
        <v>600</v>
      </c>
      <c r="E35" s="48" t="s">
        <v>427</v>
      </c>
      <c r="F35" s="94" t="e">
        <f>SUM('Dados - Crea'!F205:F206,'Dados - Crea'!F282:F283)/('Dados - Crea'!F155+'Dados - Crea'!F232)</f>
        <v>#DIV/0!</v>
      </c>
      <c r="G35" s="4" t="s">
        <v>56</v>
      </c>
      <c r="H35" s="4" t="s">
        <v>581</v>
      </c>
      <c r="I35" s="4" t="s">
        <v>340</v>
      </c>
      <c r="J35" s="52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0"/>
      <c r="DS35" s="80"/>
      <c r="DT35" s="80"/>
      <c r="DU35" s="80"/>
      <c r="DV35" s="80"/>
      <c r="DW35" s="80"/>
      <c r="DX35" s="80"/>
      <c r="DY35" s="80"/>
      <c r="DZ35" s="80"/>
      <c r="EA35" s="80"/>
      <c r="EB35" s="80"/>
      <c r="EC35" s="80"/>
      <c r="ED35" s="80"/>
      <c r="EE35" s="80"/>
      <c r="EF35" s="80"/>
      <c r="EG35" s="80"/>
      <c r="EH35" s="80"/>
      <c r="EI35" s="80"/>
      <c r="EJ35" s="80"/>
      <c r="EK35" s="80"/>
      <c r="EL35" s="80"/>
      <c r="EM35" s="80"/>
      <c r="EN35" s="80"/>
      <c r="EO35" s="80"/>
      <c r="EP35" s="80"/>
      <c r="EQ35" s="80"/>
    </row>
    <row r="36" spans="1:147" s="80" customFormat="1" ht="51" x14ac:dyDescent="0.2">
      <c r="A36" s="72" t="s">
        <v>271</v>
      </c>
      <c r="B36" s="72" t="s">
        <v>422</v>
      </c>
      <c r="C36" s="72" t="s">
        <v>428</v>
      </c>
      <c r="D36" s="56" t="s">
        <v>598</v>
      </c>
      <c r="E36" s="72" t="s">
        <v>431</v>
      </c>
      <c r="F36" s="106" t="e">
        <f>SUM('Dados - Confea'!F53:F57)/'Dados - Confea'!F7</f>
        <v>#DIV/0!</v>
      </c>
      <c r="G36" s="39" t="s">
        <v>56</v>
      </c>
      <c r="H36" s="39" t="s">
        <v>582</v>
      </c>
      <c r="I36" s="39" t="s">
        <v>340</v>
      </c>
      <c r="J36" s="87"/>
    </row>
    <row r="37" spans="1:147" s="80" customFormat="1" ht="51" x14ac:dyDescent="0.2">
      <c r="A37" s="72" t="s">
        <v>271</v>
      </c>
      <c r="B37" s="72" t="s">
        <v>422</v>
      </c>
      <c r="C37" s="72" t="s">
        <v>429</v>
      </c>
      <c r="D37" s="56" t="s">
        <v>601</v>
      </c>
      <c r="E37" s="72" t="s">
        <v>432</v>
      </c>
      <c r="F37" s="106" t="e">
        <f>'Dados - Confea'!F58/'Dados - Confea'!F8</f>
        <v>#DIV/0!</v>
      </c>
      <c r="G37" s="39" t="s">
        <v>56</v>
      </c>
      <c r="H37" s="39" t="s">
        <v>582</v>
      </c>
      <c r="I37" s="39" t="s">
        <v>340</v>
      </c>
      <c r="J37" s="87"/>
    </row>
    <row r="38" spans="1:147" s="80" customFormat="1" ht="38.25" x14ac:dyDescent="0.2">
      <c r="A38" s="72" t="s">
        <v>271</v>
      </c>
      <c r="B38" s="72" t="s">
        <v>422</v>
      </c>
      <c r="C38" s="72" t="s">
        <v>430</v>
      </c>
      <c r="D38" s="56" t="s">
        <v>602</v>
      </c>
      <c r="E38" s="72" t="s">
        <v>433</v>
      </c>
      <c r="F38" s="106" t="e">
        <f>SUM('Dados - Confea'!F59:F60)/'Dados - Confea'!F9</f>
        <v>#DIV/0!</v>
      </c>
      <c r="G38" s="39" t="s">
        <v>56</v>
      </c>
      <c r="H38" s="39" t="s">
        <v>582</v>
      </c>
      <c r="I38" s="39" t="s">
        <v>340</v>
      </c>
      <c r="J38" s="87"/>
    </row>
    <row r="39" spans="1:147" ht="54.75" customHeight="1" x14ac:dyDescent="0.2">
      <c r="A39" s="48" t="s">
        <v>271</v>
      </c>
      <c r="B39" s="48" t="s">
        <v>423</v>
      </c>
      <c r="C39" s="59" t="s">
        <v>591</v>
      </c>
      <c r="D39" s="48" t="s">
        <v>623</v>
      </c>
      <c r="E39" s="48" t="s">
        <v>658</v>
      </c>
      <c r="F39" s="94" t="e">
        <f>SUM('Dados - Crea'!F286:F292,'Dados - Crea'!F209:F215)/('Dados - Crea'!F153+'Dados - Crea'!F230)</f>
        <v>#DIV/0!</v>
      </c>
      <c r="G39" s="4" t="s">
        <v>56</v>
      </c>
      <c r="H39" s="4" t="s">
        <v>581</v>
      </c>
      <c r="I39" s="4" t="s">
        <v>340</v>
      </c>
      <c r="J39" s="48"/>
    </row>
    <row r="40" spans="1:147" ht="51" x14ac:dyDescent="0.2">
      <c r="A40" s="48" t="s">
        <v>271</v>
      </c>
      <c r="B40" s="48" t="s">
        <v>423</v>
      </c>
      <c r="C40" s="59" t="s">
        <v>592</v>
      </c>
      <c r="D40" s="48" t="s">
        <v>624</v>
      </c>
      <c r="E40" s="48" t="s">
        <v>659</v>
      </c>
      <c r="F40" s="94" t="e">
        <f>SUM('Dados - Crea'!F217:F220,'Dados - Crea'!F294:F297)/('Dados - Crea'!F154+'Dados - Crea'!F231)</f>
        <v>#DIV/0!</v>
      </c>
      <c r="G40" s="4" t="s">
        <v>56</v>
      </c>
      <c r="H40" s="4" t="s">
        <v>581</v>
      </c>
      <c r="I40" s="4" t="s">
        <v>340</v>
      </c>
      <c r="J40" s="48"/>
    </row>
    <row r="41" spans="1:147" ht="38.25" x14ac:dyDescent="0.2">
      <c r="A41" s="48" t="s">
        <v>271</v>
      </c>
      <c r="B41" s="48" t="s">
        <v>423</v>
      </c>
      <c r="C41" s="59" t="s">
        <v>593</v>
      </c>
      <c r="D41" s="48" t="s">
        <v>625</v>
      </c>
      <c r="E41" s="48" t="s">
        <v>660</v>
      </c>
      <c r="F41" s="94" t="e">
        <f>SUM('Dados - Crea'!F299:F302,'Dados - Crea'!F222:F225)/('Dados - Crea'!F155+'Dados - Crea'!F232)</f>
        <v>#DIV/0!</v>
      </c>
      <c r="G41" s="4" t="s">
        <v>56</v>
      </c>
      <c r="H41" s="4" t="s">
        <v>581</v>
      </c>
      <c r="I41" s="4" t="s">
        <v>340</v>
      </c>
      <c r="J41" s="48"/>
    </row>
    <row r="42" spans="1:147" s="80" customFormat="1" ht="51" x14ac:dyDescent="0.2">
      <c r="A42" s="72" t="s">
        <v>271</v>
      </c>
      <c r="B42" s="72" t="s">
        <v>423</v>
      </c>
      <c r="C42" s="72" t="s">
        <v>594</v>
      </c>
      <c r="D42" s="72" t="s">
        <v>626</v>
      </c>
      <c r="E42" s="72" t="s">
        <v>661</v>
      </c>
      <c r="F42" s="106" t="e">
        <f>SUM('Dados - Confea'!F63:F69)/'Dados - Confea'!F7</f>
        <v>#DIV/0!</v>
      </c>
      <c r="G42" s="39" t="s">
        <v>56</v>
      </c>
      <c r="H42" s="39" t="s">
        <v>582</v>
      </c>
      <c r="I42" s="39" t="s">
        <v>340</v>
      </c>
      <c r="J42" s="72"/>
    </row>
    <row r="43" spans="1:147" s="80" customFormat="1" ht="51" x14ac:dyDescent="0.2">
      <c r="A43" s="72" t="s">
        <v>271</v>
      </c>
      <c r="B43" s="72" t="s">
        <v>423</v>
      </c>
      <c r="C43" s="72" t="s">
        <v>595</v>
      </c>
      <c r="D43" s="72" t="s">
        <v>627</v>
      </c>
      <c r="E43" s="72" t="s">
        <v>662</v>
      </c>
      <c r="F43" s="106" t="e">
        <f>SUM('Dados - Confea'!F71:F74)/'Dados - Confea'!F8</f>
        <v>#DIV/0!</v>
      </c>
      <c r="G43" s="39" t="s">
        <v>56</v>
      </c>
      <c r="H43" s="39" t="s">
        <v>582</v>
      </c>
      <c r="I43" s="39" t="s">
        <v>340</v>
      </c>
      <c r="J43" s="72"/>
    </row>
    <row r="44" spans="1:147" s="80" customFormat="1" ht="38.25" x14ac:dyDescent="0.2">
      <c r="A44" s="72" t="s">
        <v>271</v>
      </c>
      <c r="B44" s="72" t="s">
        <v>423</v>
      </c>
      <c r="C44" s="72" t="s">
        <v>596</v>
      </c>
      <c r="D44" s="72" t="s">
        <v>628</v>
      </c>
      <c r="E44" s="72" t="s">
        <v>663</v>
      </c>
      <c r="F44" s="106" t="e">
        <f>SUM('Dados - Confea'!F76:F79)/'Dados - Confea'!F9</f>
        <v>#DIV/0!</v>
      </c>
      <c r="G44" s="39" t="s">
        <v>56</v>
      </c>
      <c r="H44" s="39" t="s">
        <v>582</v>
      </c>
      <c r="I44" s="39" t="s">
        <v>340</v>
      </c>
      <c r="J44" s="72"/>
    </row>
    <row r="45" spans="1:147" s="80" customFormat="1" ht="51" x14ac:dyDescent="0.2">
      <c r="A45" s="72" t="s">
        <v>377</v>
      </c>
      <c r="B45" s="72" t="s">
        <v>424</v>
      </c>
      <c r="C45" s="82" t="s">
        <v>370</v>
      </c>
      <c r="D45" s="82" t="s">
        <v>334</v>
      </c>
      <c r="E45" s="72" t="s">
        <v>330</v>
      </c>
      <c r="F45" s="99" t="e">
        <f>('Dados - Crea'!F19+'Dados - Crea'!F29)/('Dados - Crea'!F28+'Dados - Crea'!F18)</f>
        <v>#DIV/0!</v>
      </c>
      <c r="G45" s="83" t="s">
        <v>56</v>
      </c>
      <c r="H45" s="83" t="s">
        <v>580</v>
      </c>
      <c r="I45" s="81" t="s">
        <v>340</v>
      </c>
      <c r="J45" s="72"/>
    </row>
    <row r="46" spans="1:147" s="80" customFormat="1" ht="51" x14ac:dyDescent="0.2">
      <c r="A46" s="72" t="s">
        <v>377</v>
      </c>
      <c r="B46" s="72" t="s">
        <v>424</v>
      </c>
      <c r="C46" s="72" t="s">
        <v>371</v>
      </c>
      <c r="D46" s="72" t="s">
        <v>334</v>
      </c>
      <c r="E46" s="72" t="s">
        <v>274</v>
      </c>
      <c r="F46" s="99" t="e">
        <f>'Dados - Crea'!F54/'Dados - Crea'!F51</f>
        <v>#DIV/0!</v>
      </c>
      <c r="G46" s="83" t="s">
        <v>56</v>
      </c>
      <c r="H46" s="83" t="s">
        <v>580</v>
      </c>
      <c r="I46" s="81" t="s">
        <v>340</v>
      </c>
      <c r="J46" s="72"/>
    </row>
    <row r="47" spans="1:147" s="80" customFormat="1" ht="51" x14ac:dyDescent="0.2">
      <c r="A47" s="72" t="s">
        <v>377</v>
      </c>
      <c r="B47" s="72" t="s">
        <v>424</v>
      </c>
      <c r="C47" s="12" t="s">
        <v>411</v>
      </c>
      <c r="D47" s="79" t="s">
        <v>434</v>
      </c>
      <c r="E47" s="79" t="s">
        <v>537</v>
      </c>
      <c r="F47" s="100" t="e">
        <f>'Dados - Crea'!F310/'Dados - Crea'!F309</f>
        <v>#DIV/0!</v>
      </c>
      <c r="G47" s="83" t="s">
        <v>56</v>
      </c>
      <c r="H47" s="83" t="s">
        <v>580</v>
      </c>
      <c r="I47" s="39" t="s">
        <v>340</v>
      </c>
      <c r="J47" s="68"/>
    </row>
    <row r="48" spans="1:147" s="85" customFormat="1" ht="51" x14ac:dyDescent="0.2">
      <c r="A48" s="72" t="s">
        <v>377</v>
      </c>
      <c r="B48" s="72" t="s">
        <v>424</v>
      </c>
      <c r="C48" s="12" t="s">
        <v>412</v>
      </c>
      <c r="D48" s="79" t="s">
        <v>435</v>
      </c>
      <c r="E48" s="79" t="s">
        <v>538</v>
      </c>
      <c r="F48" s="100" t="e">
        <f>'Dados - Crea'!F312/'Dados - Crea'!F309</f>
        <v>#DIV/0!</v>
      </c>
      <c r="G48" s="83" t="s">
        <v>56</v>
      </c>
      <c r="H48" s="83" t="s">
        <v>580</v>
      </c>
      <c r="I48" s="39" t="s">
        <v>340</v>
      </c>
      <c r="J48" s="68"/>
    </row>
    <row r="49" spans="1:10" s="80" customFormat="1" ht="51" x14ac:dyDescent="0.2">
      <c r="A49" s="72" t="s">
        <v>377</v>
      </c>
      <c r="B49" s="72" t="s">
        <v>424</v>
      </c>
      <c r="C49" s="72" t="s">
        <v>366</v>
      </c>
      <c r="D49" s="72" t="s">
        <v>367</v>
      </c>
      <c r="E49" s="78" t="s">
        <v>480</v>
      </c>
      <c r="F49" s="100" t="e">
        <f>'Dados - Crea'!F314/'Dados - Crea'!F310</f>
        <v>#DIV/0!</v>
      </c>
      <c r="G49" s="86" t="s">
        <v>56</v>
      </c>
      <c r="H49" s="83" t="s">
        <v>580</v>
      </c>
      <c r="I49" s="39" t="s">
        <v>340</v>
      </c>
      <c r="J49" s="87"/>
    </row>
    <row r="50" spans="1:10" s="85" customFormat="1" ht="51" x14ac:dyDescent="0.2">
      <c r="A50" s="72" t="s">
        <v>377</v>
      </c>
      <c r="B50" s="72" t="s">
        <v>424</v>
      </c>
      <c r="C50" s="72" t="s">
        <v>369</v>
      </c>
      <c r="D50" s="72" t="s">
        <v>368</v>
      </c>
      <c r="E50" s="78" t="s">
        <v>486</v>
      </c>
      <c r="F50" s="100" t="e">
        <f>'Dados - Crea'!F316/'Dados - Crea'!F312</f>
        <v>#DIV/0!</v>
      </c>
      <c r="G50" s="86" t="s">
        <v>56</v>
      </c>
      <c r="H50" s="83" t="s">
        <v>580</v>
      </c>
      <c r="I50" s="39" t="s">
        <v>340</v>
      </c>
      <c r="J50" s="87"/>
    </row>
    <row r="51" spans="1:10" s="80" customFormat="1" ht="51" x14ac:dyDescent="0.2">
      <c r="A51" s="72" t="s">
        <v>377</v>
      </c>
      <c r="B51" s="72" t="s">
        <v>424</v>
      </c>
      <c r="C51" s="72" t="s">
        <v>372</v>
      </c>
      <c r="D51" s="72" t="s">
        <v>365</v>
      </c>
      <c r="E51" s="78" t="s">
        <v>487</v>
      </c>
      <c r="F51" s="100" t="e">
        <f>'Dados - Crea'!F315/'Dados - Crea'!F311</f>
        <v>#DIV/0!</v>
      </c>
      <c r="G51" s="86" t="s">
        <v>56</v>
      </c>
      <c r="H51" s="83" t="s">
        <v>580</v>
      </c>
      <c r="I51" s="39" t="s">
        <v>340</v>
      </c>
      <c r="J51" s="87"/>
    </row>
    <row r="52" spans="1:10" s="80" customFormat="1" ht="51" x14ac:dyDescent="0.2">
      <c r="A52" s="72" t="s">
        <v>377</v>
      </c>
      <c r="B52" s="72" t="s">
        <v>424</v>
      </c>
      <c r="C52" s="77" t="s">
        <v>373</v>
      </c>
      <c r="D52" s="77" t="s">
        <v>364</v>
      </c>
      <c r="E52" s="78" t="s">
        <v>488</v>
      </c>
      <c r="F52" s="100" t="e">
        <f>'Dados - Crea'!F317/'Dados - Crea'!F313</f>
        <v>#DIV/0!</v>
      </c>
      <c r="G52" s="86" t="s">
        <v>56</v>
      </c>
      <c r="H52" s="83" t="s">
        <v>580</v>
      </c>
      <c r="I52" s="39" t="s">
        <v>340</v>
      </c>
      <c r="J52" s="87"/>
    </row>
    <row r="53" spans="1:10" s="80" customFormat="1" ht="51" x14ac:dyDescent="0.2">
      <c r="A53" s="72" t="s">
        <v>378</v>
      </c>
      <c r="B53" s="72" t="s">
        <v>424</v>
      </c>
      <c r="C53" s="72" t="s">
        <v>379</v>
      </c>
      <c r="D53" s="104" t="s">
        <v>380</v>
      </c>
      <c r="E53" s="79" t="s">
        <v>670</v>
      </c>
      <c r="F53" s="105" t="e">
        <f>'Dados - Crea'!F320/'Dados - Crea'!F319</f>
        <v>#DIV/0!</v>
      </c>
      <c r="G53" s="81" t="s">
        <v>56</v>
      </c>
      <c r="H53" s="83" t="s">
        <v>580</v>
      </c>
      <c r="I53" s="81" t="s">
        <v>208</v>
      </c>
      <c r="J53" s="72"/>
    </row>
    <row r="54" spans="1:10" s="80" customFormat="1" ht="51" x14ac:dyDescent="0.2">
      <c r="A54" s="72" t="s">
        <v>378</v>
      </c>
      <c r="B54" s="72" t="s">
        <v>424</v>
      </c>
      <c r="C54" s="79" t="s">
        <v>413</v>
      </c>
      <c r="D54" s="79" t="s">
        <v>437</v>
      </c>
      <c r="E54" s="78" t="s">
        <v>436</v>
      </c>
      <c r="F54" s="98" t="e">
        <f>'Dados - Crea'!F322/'Dados - Crea'!F321</f>
        <v>#DIV/0!</v>
      </c>
      <c r="G54" s="81" t="s">
        <v>56</v>
      </c>
      <c r="H54" s="83" t="s">
        <v>580</v>
      </c>
      <c r="I54" s="83" t="s">
        <v>340</v>
      </c>
      <c r="J54" s="79" t="s">
        <v>573</v>
      </c>
    </row>
    <row r="55" spans="1:10" s="80" customFormat="1" ht="51" x14ac:dyDescent="0.2">
      <c r="A55" s="72" t="s">
        <v>378</v>
      </c>
      <c r="B55" s="72" t="s">
        <v>424</v>
      </c>
      <c r="C55" s="79" t="s">
        <v>514</v>
      </c>
      <c r="D55" s="79" t="s">
        <v>515</v>
      </c>
      <c r="E55" s="78" t="s">
        <v>539</v>
      </c>
      <c r="F55" s="106" t="e">
        <f>'Dados - Crea'!F324/'Dados - Crea'!F321</f>
        <v>#DIV/0!</v>
      </c>
      <c r="G55" s="81" t="s">
        <v>56</v>
      </c>
      <c r="H55" s="83" t="s">
        <v>580</v>
      </c>
      <c r="I55" s="83" t="s">
        <v>208</v>
      </c>
      <c r="J55" s="79" t="s">
        <v>573</v>
      </c>
    </row>
    <row r="56" spans="1:10" s="80" customFormat="1" ht="51" x14ac:dyDescent="0.2">
      <c r="A56" s="72" t="s">
        <v>378</v>
      </c>
      <c r="B56" s="72" t="s">
        <v>424</v>
      </c>
      <c r="C56" s="79" t="s">
        <v>516</v>
      </c>
      <c r="D56" s="79" t="s">
        <v>517</v>
      </c>
      <c r="E56" s="78" t="s">
        <v>540</v>
      </c>
      <c r="F56" s="106" t="e">
        <f>'Dados - Crea'!F326/'Dados - Crea'!F321</f>
        <v>#DIV/0!</v>
      </c>
      <c r="G56" s="81" t="s">
        <v>56</v>
      </c>
      <c r="H56" s="83" t="s">
        <v>580</v>
      </c>
      <c r="I56" s="83" t="s">
        <v>208</v>
      </c>
      <c r="J56" s="79" t="s">
        <v>573</v>
      </c>
    </row>
    <row r="57" spans="1:10" s="80" customFormat="1" ht="51" x14ac:dyDescent="0.2">
      <c r="A57" s="72" t="s">
        <v>378</v>
      </c>
      <c r="B57" s="72" t="s">
        <v>424</v>
      </c>
      <c r="C57" s="72" t="s">
        <v>408</v>
      </c>
      <c r="D57" s="72" t="s">
        <v>439</v>
      </c>
      <c r="E57" s="78" t="s">
        <v>438</v>
      </c>
      <c r="F57" s="98" t="e">
        <f>'Dados - Crea'!F328/'Dados - Crea'!F322</f>
        <v>#DIV/0!</v>
      </c>
      <c r="G57" s="81" t="s">
        <v>56</v>
      </c>
      <c r="H57" s="83" t="s">
        <v>580</v>
      </c>
      <c r="I57" s="83" t="s">
        <v>340</v>
      </c>
      <c r="J57" s="79" t="s">
        <v>573</v>
      </c>
    </row>
    <row r="58" spans="1:10" s="80" customFormat="1" ht="51" x14ac:dyDescent="0.2">
      <c r="A58" s="72" t="s">
        <v>378</v>
      </c>
      <c r="B58" s="72" t="s">
        <v>424</v>
      </c>
      <c r="C58" s="72" t="s">
        <v>406</v>
      </c>
      <c r="D58" s="72" t="s">
        <v>360</v>
      </c>
      <c r="E58" s="78" t="s">
        <v>541</v>
      </c>
      <c r="F58" s="98" t="e">
        <f>'Dados - Crea'!F330/'Dados - Crea'!F324</f>
        <v>#DIV/0!</v>
      </c>
      <c r="G58" s="39" t="s">
        <v>56</v>
      </c>
      <c r="H58" s="83" t="s">
        <v>580</v>
      </c>
      <c r="I58" s="86" t="s">
        <v>208</v>
      </c>
      <c r="J58" s="79" t="s">
        <v>573</v>
      </c>
    </row>
    <row r="59" spans="1:10" s="84" customFormat="1" ht="51" x14ac:dyDescent="0.2">
      <c r="A59" s="72" t="s">
        <v>378</v>
      </c>
      <c r="B59" s="72" t="s">
        <v>424</v>
      </c>
      <c r="C59" s="72" t="s">
        <v>407</v>
      </c>
      <c r="D59" s="72" t="s">
        <v>361</v>
      </c>
      <c r="E59" s="78" t="s">
        <v>542</v>
      </c>
      <c r="F59" s="98" t="e">
        <f>'Dados - Crea'!F332/'Dados - Crea'!F326</f>
        <v>#DIV/0!</v>
      </c>
      <c r="G59" s="39" t="s">
        <v>56</v>
      </c>
      <c r="H59" s="83" t="s">
        <v>580</v>
      </c>
      <c r="I59" s="86" t="s">
        <v>208</v>
      </c>
      <c r="J59" s="79" t="s">
        <v>573</v>
      </c>
    </row>
    <row r="60" spans="1:10" s="84" customFormat="1" ht="51" x14ac:dyDescent="0.2">
      <c r="A60" s="72" t="s">
        <v>378</v>
      </c>
      <c r="B60" s="72" t="s">
        <v>424</v>
      </c>
      <c r="C60" s="72" t="s">
        <v>409</v>
      </c>
      <c r="D60" s="72" t="s">
        <v>440</v>
      </c>
      <c r="E60" s="78" t="s">
        <v>410</v>
      </c>
      <c r="F60" s="98" t="e">
        <f>'Dados - Crea'!F329/'Dados - Crea'!F323</f>
        <v>#DIV/0!</v>
      </c>
      <c r="G60" s="39" t="s">
        <v>56</v>
      </c>
      <c r="H60" s="83" t="s">
        <v>580</v>
      </c>
      <c r="I60" s="86" t="s">
        <v>340</v>
      </c>
      <c r="J60" s="79" t="s">
        <v>573</v>
      </c>
    </row>
    <row r="61" spans="1:10" s="107" customFormat="1" ht="51" x14ac:dyDescent="0.2">
      <c r="A61" s="72" t="s">
        <v>378</v>
      </c>
      <c r="B61" s="72" t="s">
        <v>424</v>
      </c>
      <c r="C61" s="72" t="s">
        <v>362</v>
      </c>
      <c r="D61" s="72" t="s">
        <v>365</v>
      </c>
      <c r="E61" s="78" t="s">
        <v>375</v>
      </c>
      <c r="F61" s="98" t="e">
        <f>'Dados - Crea'!F331/'Dados - Crea'!F325</f>
        <v>#DIV/0!</v>
      </c>
      <c r="G61" s="39" t="s">
        <v>56</v>
      </c>
      <c r="H61" s="83" t="s">
        <v>580</v>
      </c>
      <c r="I61" s="86" t="s">
        <v>208</v>
      </c>
      <c r="J61" s="79" t="s">
        <v>573</v>
      </c>
    </row>
    <row r="62" spans="1:10" s="80" customFormat="1" ht="51" x14ac:dyDescent="0.2">
      <c r="A62" s="72" t="s">
        <v>378</v>
      </c>
      <c r="B62" s="72" t="s">
        <v>424</v>
      </c>
      <c r="C62" s="72" t="s">
        <v>363</v>
      </c>
      <c r="D62" s="72" t="s">
        <v>364</v>
      </c>
      <c r="E62" s="78" t="s">
        <v>374</v>
      </c>
      <c r="F62" s="98" t="e">
        <f>'Dados - Crea'!F333/'Dados - Crea'!F327</f>
        <v>#DIV/0!</v>
      </c>
      <c r="G62" s="39" t="s">
        <v>56</v>
      </c>
      <c r="H62" s="83" t="s">
        <v>580</v>
      </c>
      <c r="I62" s="86" t="s">
        <v>208</v>
      </c>
      <c r="J62" s="79" t="s">
        <v>573</v>
      </c>
    </row>
    <row r="63" spans="1:10" s="80" customFormat="1" x14ac:dyDescent="0.2">
      <c r="A63" s="108"/>
      <c r="B63" s="108"/>
      <c r="C63" s="108"/>
      <c r="D63" s="108"/>
      <c r="E63" s="108"/>
      <c r="F63" s="109"/>
      <c r="G63" s="109"/>
      <c r="H63" s="109"/>
      <c r="I63" s="109"/>
      <c r="J63" s="108"/>
    </row>
    <row r="64" spans="1:10" s="80" customFormat="1" x14ac:dyDescent="0.2">
      <c r="A64" s="108"/>
      <c r="B64" s="108"/>
      <c r="C64" s="108"/>
      <c r="D64" s="108"/>
      <c r="E64" s="108"/>
      <c r="F64" s="109"/>
      <c r="G64" s="109"/>
      <c r="H64" s="109"/>
      <c r="I64" s="109"/>
      <c r="J64" s="108"/>
    </row>
    <row r="65" spans="1:10" s="80" customFormat="1" x14ac:dyDescent="0.2">
      <c r="A65" s="108"/>
      <c r="B65" s="108"/>
      <c r="C65" s="108"/>
      <c r="D65" s="108"/>
      <c r="E65" s="108"/>
      <c r="F65" s="109"/>
      <c r="G65" s="109"/>
      <c r="H65" s="109"/>
      <c r="I65" s="109"/>
      <c r="J65" s="108"/>
    </row>
  </sheetData>
  <autoFilter ref="A1:J62">
    <sortState ref="A2:J61">
      <sortCondition ref="A1:A6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 - Crea</vt:lpstr>
      <vt:lpstr>Dados - Confea</vt:lpstr>
      <vt:lpstr>Indicadores RG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Iana Maciel T. de Vasconcelos</dc:creator>
  <cp:lastModifiedBy>Paula</cp:lastModifiedBy>
  <cp:lastPrinted>2019-07-26T13:06:31Z</cp:lastPrinted>
  <dcterms:created xsi:type="dcterms:W3CDTF">2019-07-26T12:12:55Z</dcterms:created>
  <dcterms:modified xsi:type="dcterms:W3CDTF">2020-12-09T17:31:57Z</dcterms:modified>
</cp:coreProperties>
</file>